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omonameica-my.sharepoint.com/personal/daniel_kim_solomonamerica_com/Documents/Solomon America - 2023/Temp/단기선교 양식 (Forms)/"/>
    </mc:Choice>
  </mc:AlternateContent>
  <xr:revisionPtr revIDLastSave="2" documentId="8_{FD8775DA-D3F9-CA4F-98CE-EC5C1C22CC1F}" xr6:coauthVersionLast="47" xr6:coauthVersionMax="47" xr10:uidLastSave="{5F4941DB-9E8B-4DF8-824B-2AEF967B50AC}"/>
  <bookViews>
    <workbookView xWindow="-120" yWindow="-120" windowWidth="29040" windowHeight="15720" activeTab="2" xr2:uid="{00000000-000D-0000-FFFF-FFFF00000000}"/>
  </bookViews>
  <sheets>
    <sheet name="요약" sheetId="1" r:id="rId1"/>
    <sheet name="입출금" sheetId="2" r:id="rId2"/>
    <sheet name="계정" sheetId="3" r:id="rId3"/>
  </sheets>
  <definedNames>
    <definedName name="EXR">입출금!$P$1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2" l="1"/>
  <c r="J59" i="2"/>
  <c r="J58" i="2"/>
  <c r="M57" i="2"/>
  <c r="J57" i="2"/>
  <c r="M56" i="2"/>
  <c r="J56" i="2"/>
  <c r="M55" i="2"/>
  <c r="J55" i="2"/>
  <c r="M54" i="2"/>
  <c r="J54" i="2"/>
  <c r="M53" i="2"/>
  <c r="J53" i="2"/>
  <c r="O50" i="2"/>
  <c r="N50" i="2"/>
  <c r="L49" i="2"/>
  <c r="K49" i="2"/>
  <c r="G48" i="2"/>
  <c r="G49" i="2" s="1"/>
  <c r="G52" i="2" s="1"/>
  <c r="C48" i="2"/>
  <c r="A48" i="2"/>
  <c r="G47" i="2"/>
  <c r="O47" i="2" s="1"/>
  <c r="C47" i="2"/>
  <c r="A47" i="2"/>
  <c r="G46" i="2"/>
  <c r="O46" i="2" s="1"/>
  <c r="C46" i="2"/>
  <c r="A46" i="2"/>
  <c r="G45" i="2"/>
  <c r="O45" i="2" s="1"/>
  <c r="C45" i="2"/>
  <c r="A45" i="2"/>
  <c r="G44" i="2"/>
  <c r="O44" i="2" s="1"/>
  <c r="C44" i="2"/>
  <c r="A44" i="2"/>
  <c r="G43" i="2"/>
  <c r="O43" i="2" s="1"/>
  <c r="C43" i="2"/>
  <c r="A43" i="2"/>
  <c r="G42" i="2"/>
  <c r="O42" i="2" s="1"/>
  <c r="C42" i="2"/>
  <c r="A42" i="2"/>
  <c r="G41" i="2"/>
  <c r="O41" i="2" s="1"/>
  <c r="C41" i="2"/>
  <c r="A41" i="2"/>
  <c r="G40" i="2"/>
  <c r="O40" i="2" s="1"/>
  <c r="C40" i="2"/>
  <c r="A40" i="2"/>
  <c r="G39" i="2"/>
  <c r="O39" i="2" s="1"/>
  <c r="C39" i="2"/>
  <c r="A39" i="2"/>
  <c r="G38" i="2"/>
  <c r="O38" i="2" s="1"/>
  <c r="C38" i="2"/>
  <c r="A38" i="2"/>
  <c r="G37" i="2"/>
  <c r="O37" i="2" s="1"/>
  <c r="C37" i="2"/>
  <c r="A37" i="2"/>
  <c r="G36" i="2"/>
  <c r="O36" i="2" s="1"/>
  <c r="C36" i="2"/>
  <c r="A36" i="2"/>
  <c r="G35" i="2"/>
  <c r="O35" i="2" s="1"/>
  <c r="C35" i="2"/>
  <c r="A35" i="2"/>
  <c r="G34" i="2"/>
  <c r="O34" i="2" s="1"/>
  <c r="C34" i="2"/>
  <c r="A34" i="2"/>
  <c r="G33" i="2"/>
  <c r="O33" i="2" s="1"/>
  <c r="C33" i="2"/>
  <c r="A33" i="2"/>
  <c r="G32" i="2"/>
  <c r="O32" i="2" s="1"/>
  <c r="C32" i="2"/>
  <c r="A32" i="2"/>
  <c r="G31" i="2"/>
  <c r="O31" i="2" s="1"/>
  <c r="C31" i="2"/>
  <c r="A31" i="2"/>
  <c r="G30" i="2"/>
  <c r="O30" i="2" s="1"/>
  <c r="C30" i="2"/>
  <c r="A30" i="2"/>
  <c r="G29" i="2"/>
  <c r="O29" i="2" s="1"/>
  <c r="C29" i="2"/>
  <c r="A29" i="2"/>
  <c r="G28" i="2"/>
  <c r="O28" i="2" s="1"/>
  <c r="C28" i="2"/>
  <c r="A28" i="2"/>
  <c r="G27" i="2"/>
  <c r="O27" i="2" s="1"/>
  <c r="C27" i="2"/>
  <c r="A27" i="2"/>
  <c r="G26" i="2"/>
  <c r="O26" i="2" s="1"/>
  <c r="C26" i="2"/>
  <c r="A26" i="2"/>
  <c r="G25" i="2"/>
  <c r="O25" i="2" s="1"/>
  <c r="C25" i="2"/>
  <c r="A25" i="2"/>
  <c r="G24" i="2"/>
  <c r="O24" i="2" s="1"/>
  <c r="C24" i="2"/>
  <c r="A24" i="2"/>
  <c r="G23" i="2"/>
  <c r="O23" i="2" s="1"/>
  <c r="C23" i="2"/>
  <c r="A23" i="2"/>
  <c r="G22" i="2"/>
  <c r="O22" i="2" s="1"/>
  <c r="C22" i="2"/>
  <c r="A22" i="2"/>
  <c r="G21" i="2"/>
  <c r="O21" i="2" s="1"/>
  <c r="C21" i="2"/>
  <c r="A21" i="2"/>
  <c r="G20" i="2"/>
  <c r="O20" i="2" s="1"/>
  <c r="C20" i="2"/>
  <c r="A20" i="2"/>
  <c r="G19" i="2"/>
  <c r="O19" i="2" s="1"/>
  <c r="C19" i="2"/>
  <c r="A19" i="2"/>
  <c r="G18" i="2"/>
  <c r="O18" i="2" s="1"/>
  <c r="C18" i="2"/>
  <c r="A18" i="2"/>
  <c r="G17" i="2"/>
  <c r="O17" i="2" s="1"/>
  <c r="C17" i="2"/>
  <c r="A17" i="2"/>
  <c r="G16" i="2"/>
  <c r="O16" i="2" s="1"/>
  <c r="C16" i="2"/>
  <c r="A16" i="2"/>
  <c r="G15" i="2"/>
  <c r="O15" i="2" s="1"/>
  <c r="C15" i="2"/>
  <c r="A15" i="2"/>
  <c r="G14" i="2"/>
  <c r="O14" i="2" s="1"/>
  <c r="C14" i="2"/>
  <c r="A14" i="2"/>
  <c r="G13" i="2"/>
  <c r="O13" i="2" s="1"/>
  <c r="C13" i="2"/>
  <c r="A13" i="2"/>
  <c r="I12" i="2"/>
  <c r="G12" i="2"/>
  <c r="N12" i="2" s="1"/>
  <c r="C12" i="2"/>
  <c r="A12" i="2"/>
  <c r="H11" i="2"/>
  <c r="H49" i="2" s="1"/>
  <c r="G11" i="2"/>
  <c r="O11" i="2" s="1"/>
  <c r="C11" i="2"/>
  <c r="A11" i="2"/>
  <c r="G10" i="2"/>
  <c r="O10" i="2" s="1"/>
  <c r="C10" i="2"/>
  <c r="A10" i="2"/>
  <c r="G9" i="2"/>
  <c r="O9" i="2" s="1"/>
  <c r="C9" i="2"/>
  <c r="A9" i="2"/>
  <c r="G8" i="2"/>
  <c r="O8" i="2" s="1"/>
  <c r="C8" i="2"/>
  <c r="A8" i="2"/>
  <c r="G7" i="2"/>
  <c r="O7" i="2" s="1"/>
  <c r="C7" i="2"/>
  <c r="A7" i="2"/>
  <c r="G6" i="2"/>
  <c r="O6" i="2" s="1"/>
  <c r="C6" i="2"/>
  <c r="A6" i="2"/>
  <c r="I5" i="2"/>
  <c r="G5" i="2"/>
  <c r="N5" i="2" s="1"/>
  <c r="C5" i="2"/>
  <c r="A5" i="2"/>
  <c r="G4" i="2"/>
  <c r="O4" i="2" s="1"/>
  <c r="C4" i="2"/>
  <c r="A4" i="2"/>
  <c r="O3" i="2"/>
  <c r="N3" i="2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G3" i="2"/>
  <c r="C3" i="2"/>
  <c r="A3" i="2"/>
  <c r="B1" i="2"/>
  <c r="H60" i="1"/>
  <c r="I60" i="1" s="1"/>
  <c r="F51" i="1"/>
  <c r="H58" i="1" s="1"/>
  <c r="H62" i="1"/>
  <c r="I62" i="1" s="1"/>
  <c r="F15" i="1"/>
  <c r="N4" i="2" l="1"/>
  <c r="N7" i="2"/>
  <c r="M52" i="2"/>
  <c r="L52" i="2" s="1"/>
  <c r="I49" i="2"/>
  <c r="N9" i="2"/>
  <c r="J52" i="2"/>
  <c r="J51" i="2" s="1"/>
  <c r="O5" i="2"/>
  <c r="O49" i="2" s="1"/>
  <c r="O51" i="2" s="1"/>
  <c r="O52" i="2" s="1"/>
  <c r="N6" i="2"/>
  <c r="N8" i="2"/>
  <c r="N10" i="2"/>
  <c r="P3" i="2"/>
  <c r="P4" i="2" s="1"/>
  <c r="P5" i="2" s="1"/>
  <c r="P6" i="2" s="1"/>
  <c r="P7" i="2" s="1"/>
  <c r="H63" i="1"/>
  <c r="I63" i="1" s="1"/>
  <c r="H61" i="1"/>
  <c r="N11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M51" i="2"/>
  <c r="O12" i="2"/>
  <c r="O48" i="2"/>
  <c r="G54" i="1"/>
  <c r="N49" i="2" l="1"/>
  <c r="N51" i="2" s="1"/>
  <c r="P8" i="2"/>
  <c r="P9" i="2" s="1"/>
  <c r="P10" i="2" s="1"/>
  <c r="P51" i="2"/>
  <c r="N52" i="2"/>
  <c r="P11" i="2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I61" i="1"/>
  <c r="I64" i="1" s="1"/>
  <c r="H64" i="1"/>
  <c r="H54" i="1"/>
</calcChain>
</file>

<file path=xl/sharedStrings.xml><?xml version="1.0" encoding="utf-8"?>
<sst xmlns="http://schemas.openxmlformats.org/spreadsheetml/2006/main" count="428" uniqueCount="260">
  <si>
    <t>단기선교팀 명칭</t>
  </si>
  <si>
    <t>2017년 중남미 Vision Trip (선교소위)</t>
  </si>
  <si>
    <t>BKC A/C</t>
  </si>
  <si>
    <t>입금</t>
  </si>
  <si>
    <t>지출</t>
  </si>
  <si>
    <t>O</t>
  </si>
  <si>
    <t>헌      금</t>
  </si>
  <si>
    <t>OD</t>
  </si>
  <si>
    <t>지 정 헌 금</t>
  </si>
  <si>
    <t>OT</t>
  </si>
  <si>
    <t>항공료 입금</t>
  </si>
  <si>
    <t>56330</t>
  </si>
  <si>
    <t>OP</t>
  </si>
  <si>
    <t>개 인 헌 금</t>
  </si>
  <si>
    <t>지정헌금</t>
  </si>
  <si>
    <t>단기선교
관련
지출항목</t>
  </si>
  <si>
    <t>F</t>
  </si>
  <si>
    <t>선교 모금</t>
  </si>
  <si>
    <t>FG</t>
  </si>
  <si>
    <t>비지정 모금</t>
  </si>
  <si>
    <t>FD</t>
  </si>
  <si>
    <t>지 정 모 금</t>
  </si>
  <si>
    <t>선교모금</t>
  </si>
  <si>
    <t>교회
재정</t>
  </si>
  <si>
    <t>G</t>
  </si>
  <si>
    <t>일반 예산</t>
  </si>
  <si>
    <t>GG</t>
  </si>
  <si>
    <t>일반선교지원</t>
  </si>
  <si>
    <t>56300</t>
  </si>
  <si>
    <t>GD</t>
  </si>
  <si>
    <t>해외동산지원</t>
  </si>
  <si>
    <t>56350</t>
  </si>
  <si>
    <t>일반예산</t>
  </si>
  <si>
    <t>S</t>
  </si>
  <si>
    <t>특별 예산</t>
  </si>
  <si>
    <t>SG</t>
  </si>
  <si>
    <t>전문선교지원</t>
  </si>
  <si>
    <t>56360</t>
  </si>
  <si>
    <t>SM</t>
  </si>
  <si>
    <t>해외의료선교</t>
  </si>
  <si>
    <t>56500</t>
  </si>
  <si>
    <t>특별예산</t>
  </si>
  <si>
    <t>SC</t>
  </si>
  <si>
    <t>선교  예비비</t>
  </si>
  <si>
    <t>56326</t>
  </si>
  <si>
    <t xml:space="preserve">적용환율 (현지화/USD) </t>
  </si>
  <si>
    <t>No</t>
  </si>
  <si>
    <t>X</t>
  </si>
  <si>
    <t>일자</t>
  </si>
  <si>
    <t>계정 조정</t>
  </si>
  <si>
    <t>계정</t>
  </si>
  <si>
    <t>적요</t>
  </si>
  <si>
    <t>상세</t>
  </si>
  <si>
    <t>환율</t>
  </si>
  <si>
    <t>USD 입금</t>
  </si>
  <si>
    <t>USD 지출</t>
  </si>
  <si>
    <t>USD 잔액</t>
  </si>
  <si>
    <t>현지화 입금</t>
  </si>
  <si>
    <t>XA</t>
  </si>
  <si>
    <t>계 정  조 정</t>
  </si>
  <si>
    <t>현지화 지출</t>
  </si>
  <si>
    <t>개인헌금</t>
  </si>
  <si>
    <t>현지화 잔액</t>
  </si>
  <si>
    <t>환산 입금</t>
  </si>
  <si>
    <t>직접지불</t>
  </si>
  <si>
    <t>환산 지출</t>
  </si>
  <si>
    <t>환산 잔액</t>
  </si>
  <si>
    <t>XE</t>
  </si>
  <si>
    <t>현지화 환전</t>
  </si>
  <si>
    <t>단기선교예산</t>
  </si>
  <si>
    <t>T</t>
  </si>
  <si>
    <t>교통비</t>
  </si>
  <si>
    <t>TA</t>
  </si>
  <si>
    <t>항   공   료</t>
  </si>
  <si>
    <t>Air Fare</t>
  </si>
  <si>
    <t>TR</t>
  </si>
  <si>
    <t>차량 임차료</t>
  </si>
  <si>
    <t>Rental Car</t>
  </si>
  <si>
    <t>TG</t>
  </si>
  <si>
    <t>주   유   대</t>
  </si>
  <si>
    <t>Gas</t>
  </si>
  <si>
    <t>TT</t>
  </si>
  <si>
    <t>통   행   비</t>
  </si>
  <si>
    <t>Toll</t>
  </si>
  <si>
    <t>TD</t>
  </si>
  <si>
    <t>운 전 기 사</t>
  </si>
  <si>
    <t>Driver</t>
  </si>
  <si>
    <t>TZ</t>
  </si>
  <si>
    <t>기타 교통비</t>
  </si>
  <si>
    <t>Railway, …</t>
  </si>
  <si>
    <t>M</t>
  </si>
  <si>
    <t>사역비</t>
  </si>
  <si>
    <t>MM</t>
  </si>
  <si>
    <t>의료 사역비</t>
  </si>
  <si>
    <t>Medicines</t>
  </si>
  <si>
    <t>MC</t>
  </si>
  <si>
    <t>아동 사역비</t>
  </si>
  <si>
    <t>Children</t>
  </si>
  <si>
    <t>MO</t>
  </si>
  <si>
    <t>안경 사역비</t>
  </si>
  <si>
    <t>Optometry</t>
  </si>
  <si>
    <t>MP</t>
  </si>
  <si>
    <t>사진 사역비</t>
  </si>
  <si>
    <t>Photo</t>
  </si>
  <si>
    <t>GM</t>
  </si>
  <si>
    <t>선교사님 선물</t>
  </si>
  <si>
    <t>ME</t>
  </si>
  <si>
    <t>교육 사역비</t>
  </si>
  <si>
    <t>Education</t>
  </si>
  <si>
    <t>MB</t>
  </si>
  <si>
    <t>건축 사역비</t>
  </si>
  <si>
    <t>Building</t>
  </si>
  <si>
    <t>MZ</t>
  </si>
  <si>
    <t>기타 사역비</t>
  </si>
  <si>
    <t>Relief/Hair Cut, …</t>
  </si>
  <si>
    <t>C</t>
  </si>
  <si>
    <t>수수료</t>
  </si>
  <si>
    <t>CV</t>
  </si>
  <si>
    <t>비자 수수료</t>
  </si>
  <si>
    <t>Visa</t>
  </si>
  <si>
    <t>CI</t>
  </si>
  <si>
    <t>여행자 보험</t>
  </si>
  <si>
    <t>Insurance</t>
  </si>
  <si>
    <t>CP</t>
  </si>
  <si>
    <t>예방 접종비</t>
  </si>
  <si>
    <t>Preventive Shot</t>
  </si>
  <si>
    <t>CC</t>
  </si>
  <si>
    <t>관세 통관비</t>
  </si>
  <si>
    <t>CB</t>
  </si>
  <si>
    <t>Custom Clearance</t>
  </si>
  <si>
    <t>비행기 짐 (2개)</t>
  </si>
  <si>
    <t>추가 수화물</t>
  </si>
  <si>
    <t>Extra Luggage</t>
  </si>
  <si>
    <t>CZ</t>
  </si>
  <si>
    <t>기타 수수료</t>
  </si>
  <si>
    <t>Communication, …</t>
  </si>
  <si>
    <t>A</t>
  </si>
  <si>
    <t>숙식비</t>
  </si>
  <si>
    <t>AC</t>
  </si>
  <si>
    <t>AR</t>
  </si>
  <si>
    <t>선교관 숙식</t>
  </si>
  <si>
    <t>점심식사 - LAX</t>
  </si>
  <si>
    <t>Mission Center</t>
  </si>
  <si>
    <t>AH</t>
  </si>
  <si>
    <t>외부 숙박비</t>
  </si>
  <si>
    <t>Hotel</t>
  </si>
  <si>
    <t>AF</t>
  </si>
  <si>
    <t>식재료 구입</t>
  </si>
  <si>
    <t>Food Items</t>
  </si>
  <si>
    <t>AZ</t>
  </si>
  <si>
    <t>Hotel, 식사, 선교사님 수고비 (Guadalajara 2박)</t>
  </si>
  <si>
    <t>외부 식사비</t>
  </si>
  <si>
    <t>Restaurants</t>
  </si>
  <si>
    <t>기타 숙식비</t>
  </si>
  <si>
    <t>Misc, …</t>
  </si>
  <si>
    <t>Hotel tip</t>
  </si>
  <si>
    <t>L</t>
  </si>
  <si>
    <t>인건비</t>
  </si>
  <si>
    <t>LM</t>
  </si>
  <si>
    <t>고용 의료진</t>
  </si>
  <si>
    <t>Medical Staffs</t>
  </si>
  <si>
    <t>LT</t>
  </si>
  <si>
    <t>통역 인건비</t>
  </si>
  <si>
    <t>Translators</t>
  </si>
  <si>
    <t>Honduras 3박</t>
  </si>
  <si>
    <t>LZ</t>
  </si>
  <si>
    <t>기타 용역비</t>
  </si>
  <si>
    <t>Porter …</t>
  </si>
  <si>
    <t>선물비</t>
  </si>
  <si>
    <t>주관 선교사</t>
  </si>
  <si>
    <t>Missionary</t>
  </si>
  <si>
    <t>GO</t>
  </si>
  <si>
    <t>선 교 단 체</t>
  </si>
  <si>
    <t>Organization</t>
  </si>
  <si>
    <t>GZ</t>
  </si>
  <si>
    <t>기타 선물비</t>
  </si>
  <si>
    <t>Uniforms, …</t>
  </si>
  <si>
    <t>D</t>
  </si>
  <si>
    <t>헌금</t>
  </si>
  <si>
    <t>DM</t>
  </si>
  <si>
    <t>DO</t>
  </si>
  <si>
    <t>DZ</t>
  </si>
  <si>
    <t>기 타 헌 금</t>
  </si>
  <si>
    <t>Others, …</t>
  </si>
  <si>
    <t>Adjustment bet/Accounts</t>
  </si>
  <si>
    <t>Currency Exchange</t>
  </si>
  <si>
    <t>항공료 지불</t>
  </si>
  <si>
    <t>EOF</t>
  </si>
  <si>
    <t>계정조정 (-)</t>
  </si>
  <si>
    <t>Differences</t>
  </si>
  <si>
    <t>Total Cash on Hands</t>
  </si>
  <si>
    <t>USD</t>
  </si>
  <si>
    <t>현지화</t>
  </si>
  <si>
    <t>Coins</t>
  </si>
  <si>
    <t>Check</t>
  </si>
  <si>
    <t>분류</t>
  </si>
  <si>
    <t>예산</t>
  </si>
  <si>
    <t>집행</t>
  </si>
  <si>
    <t>잔액</t>
  </si>
  <si>
    <t>비고</t>
  </si>
  <si>
    <t>1.</t>
  </si>
  <si>
    <t>Air Fare Donation</t>
  </si>
  <si>
    <t>항공료 개인구입</t>
  </si>
  <si>
    <t>Designated Donation</t>
  </si>
  <si>
    <t>Offering</t>
  </si>
  <si>
    <t>Private Donation</t>
  </si>
  <si>
    <t>Fund Raising without Designation</t>
  </si>
  <si>
    <t>Fund Raising</t>
  </si>
  <si>
    <t>Fund Raising with Designation</t>
  </si>
  <si>
    <t>일반단기선교 지원금</t>
  </si>
  <si>
    <t>General Short Term Mission</t>
  </si>
  <si>
    <t>General Budget</t>
  </si>
  <si>
    <t>해외동산 지원금</t>
  </si>
  <si>
    <t>Support for Overseas Dongsan Camp</t>
  </si>
  <si>
    <t>전문단기선교 지원금</t>
  </si>
  <si>
    <t>Short Term Mission in Expertise Area</t>
  </si>
  <si>
    <t>Occasional Budget</t>
  </si>
  <si>
    <t>해외 의료선교비</t>
  </si>
  <si>
    <t>Medical Mission</t>
  </si>
  <si>
    <t>선교 예비비</t>
  </si>
  <si>
    <t>Contingency</t>
  </si>
  <si>
    <t>입금 합계</t>
  </si>
  <si>
    <t>2.</t>
  </si>
  <si>
    <t>지정/개인 헌금</t>
  </si>
  <si>
    <t>Travel</t>
  </si>
  <si>
    <t>운 전  기 사</t>
  </si>
  <si>
    <t>Ministry</t>
  </si>
  <si>
    <t>Construction</t>
  </si>
  <si>
    <t>Charges and Fees</t>
  </si>
  <si>
    <t>3박</t>
  </si>
  <si>
    <t>Accommodation</t>
  </si>
  <si>
    <t>2박</t>
  </si>
  <si>
    <t>Hired Medical Staffs</t>
  </si>
  <si>
    <t>Labor Cost</t>
  </si>
  <si>
    <t>Hired Translators</t>
  </si>
  <si>
    <t>Porters, …</t>
  </si>
  <si>
    <t>Gift</t>
  </si>
  <si>
    <t>Donation</t>
  </si>
  <si>
    <t>지출 합계</t>
  </si>
  <si>
    <t>3.</t>
  </si>
  <si>
    <t>정산 잔액</t>
  </si>
  <si>
    <t>4.</t>
  </si>
  <si>
    <t>특기사항</t>
  </si>
  <si>
    <t>참가인원 (수행교역자 제외)</t>
  </si>
  <si>
    <t>Person(s)</t>
  </si>
  <si>
    <t>참여 인원당 예산금액</t>
  </si>
  <si>
    <t>/Person</t>
  </si>
  <si>
    <t>선교비 사용내역 분류</t>
  </si>
  <si>
    <t>Amount</t>
  </si>
  <si>
    <t>$/Person</t>
  </si>
  <si>
    <t>항공료</t>
  </si>
  <si>
    <t>(=TA)</t>
  </si>
  <si>
    <t>숙식교통비</t>
  </si>
  <si>
    <t>(=T+C+A-TA)</t>
  </si>
  <si>
    <t>사역직접비</t>
  </si>
  <si>
    <t>(=M+L)</t>
  </si>
  <si>
    <t>헌금사례비</t>
  </si>
  <si>
    <t>(=D+G)</t>
  </si>
  <si>
    <t>합  계</t>
  </si>
  <si>
    <t>2020년 (                 )단기선교팀 재정보고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</si>
</sst>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ddd"/>
    <numFmt numFmtId="166" formatCode="0.0000"/>
    <numFmt numFmtId="167" formatCode="&quot;$&quot;* #,##0.00;\-&quot;$&quot;* #,##0.00;&quot;&quot;"/>
    <numFmt numFmtId="168" formatCode="0.0"/>
    <numFmt numFmtId="169" formatCode="&quot;$&quot;#,##0"/>
    <numFmt numFmtId="170" formatCode="0;\-0;&quot;&quot;"/>
    <numFmt numFmtId="171" formatCode="[$¥-804]#,##0"/>
    <numFmt numFmtId="172" formatCode="_(* #,##0_);_(* \(#,##0\);_(* &quot;-&quot;??_);_(@_)"/>
  </numFmts>
  <fonts count="22">
    <font>
      <sz val="10"/>
      <color rgb="FF000000"/>
      <name val="Arial"/>
    </font>
    <font>
      <b/>
      <sz val="16"/>
      <color rgb="FFBFBFBF"/>
      <name val="Malgun Gothic"/>
      <family val="2"/>
      <charset val="129"/>
    </font>
    <font>
      <sz val="10"/>
      <name val="Arial"/>
      <family val="2"/>
    </font>
    <font>
      <b/>
      <sz val="12"/>
      <name val="Malgun Gothic"/>
      <family val="2"/>
      <charset val="129"/>
    </font>
    <font>
      <sz val="10"/>
      <name val="Malgun Gothic"/>
      <family val="2"/>
      <charset val="129"/>
    </font>
    <font>
      <u/>
      <sz val="10"/>
      <name val="Malgun Gothic"/>
      <family val="2"/>
      <charset val="129"/>
    </font>
    <font>
      <sz val="20"/>
      <name val="Malgun Gothic"/>
      <family val="2"/>
      <charset val="129"/>
    </font>
    <font>
      <b/>
      <u/>
      <sz val="16"/>
      <color rgb="FF0070C0"/>
      <name val="Malgun Gothic"/>
      <family val="2"/>
      <charset val="129"/>
    </font>
    <font>
      <sz val="10"/>
      <color rgb="FF0070C0"/>
      <name val="Malgun Gothic"/>
      <family val="2"/>
      <charset val="129"/>
    </font>
    <font>
      <b/>
      <sz val="16"/>
      <color rgb="FFFFFFFF"/>
      <name val="Malgun Gothic"/>
      <family val="2"/>
      <charset val="129"/>
    </font>
    <font>
      <b/>
      <sz val="10"/>
      <color rgb="FFFFFFFF"/>
      <name val="Malgun Gothic"/>
      <family val="2"/>
      <charset val="129"/>
    </font>
    <font>
      <b/>
      <sz val="10"/>
      <name val="Malgun Gothic"/>
      <family val="2"/>
      <charset val="129"/>
    </font>
    <font>
      <b/>
      <sz val="16"/>
      <name val="Malgun Gothic"/>
      <family val="2"/>
      <charset val="129"/>
    </font>
    <font>
      <b/>
      <sz val="20"/>
      <name val="Malgun Gothic"/>
      <family val="2"/>
      <charset val="129"/>
    </font>
    <font>
      <sz val="10"/>
      <color rgb="FFFFFFFF"/>
      <name val="Malgun Gothic"/>
      <family val="2"/>
      <charset val="129"/>
    </font>
    <font>
      <sz val="8"/>
      <color rgb="FFC0C0C0"/>
      <name val="Malgun Gothic"/>
      <family val="2"/>
      <charset val="129"/>
    </font>
    <font>
      <sz val="10"/>
      <color rgb="FFBFBFBF"/>
      <name val="Malgun Gothic"/>
      <family val="2"/>
      <charset val="129"/>
    </font>
    <font>
      <sz val="10"/>
      <color rgb="FFC0C0C0"/>
      <name val="Malgun Gothic"/>
      <family val="2"/>
      <charset val="129"/>
    </font>
    <font>
      <b/>
      <sz val="10"/>
      <color rgb="FFFF0000"/>
      <name val="Malgun Gothic"/>
      <family val="2"/>
      <charset val="129"/>
    </font>
    <font>
      <sz val="10"/>
      <color rgb="FFFF0000"/>
      <name val="Malgun Gothic"/>
      <family val="2"/>
      <charset val="129"/>
    </font>
    <font>
      <sz val="10"/>
      <color rgb="FFA5A5A5"/>
      <name val="Malgun Gothic"/>
      <family val="2"/>
      <charset val="129"/>
    </font>
    <font>
      <sz val="8"/>
      <name val="나눔고딕OTF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00B0F0"/>
        <bgColor rgb="FF00B0F0"/>
      </patternFill>
    </fill>
  </fills>
  <borders count="13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hair">
        <color rgb="FFC0C0C0"/>
      </bottom>
      <diagonal/>
    </border>
    <border>
      <left/>
      <right/>
      <top/>
      <bottom style="dotted">
        <color rgb="FF00000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medium">
        <color rgb="FF000000"/>
      </top>
      <bottom style="hair">
        <color rgb="FFC0C0C0"/>
      </bottom>
      <diagonal/>
    </border>
    <border>
      <left style="thin">
        <color rgb="FF000000"/>
      </left>
      <right/>
      <top style="medium">
        <color rgb="FF000000"/>
      </top>
      <bottom style="hair">
        <color rgb="FFC0C0C0"/>
      </bottom>
      <diagonal/>
    </border>
    <border>
      <left style="dotted">
        <color rgb="FF000000"/>
      </left>
      <right/>
      <top style="medium">
        <color rgb="FF000000"/>
      </top>
      <bottom style="hair">
        <color rgb="FFC0C0C0"/>
      </bottom>
      <diagonal/>
    </border>
    <border>
      <left/>
      <right style="dotted">
        <color rgb="FF000000"/>
      </right>
      <top style="medium">
        <color rgb="FF000000"/>
      </top>
      <bottom style="hair">
        <color rgb="FFC0C0C0"/>
      </bottom>
      <diagonal/>
    </border>
    <border>
      <left style="hair">
        <color rgb="FF000000"/>
      </left>
      <right/>
      <top style="medium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thin">
        <color rgb="FF000000"/>
      </left>
      <right/>
      <top style="hair">
        <color rgb="FFC0C0C0"/>
      </top>
      <bottom style="hair">
        <color rgb="FFC0C0C0"/>
      </bottom>
      <diagonal/>
    </border>
    <border>
      <left style="dotted">
        <color rgb="FF000000"/>
      </left>
      <right/>
      <top style="hair">
        <color rgb="FFC0C0C0"/>
      </top>
      <bottom style="hair">
        <color rgb="FFC0C0C0"/>
      </bottom>
      <diagonal/>
    </border>
    <border>
      <left/>
      <right style="dotted">
        <color rgb="FF000000"/>
      </right>
      <top style="hair">
        <color rgb="FFC0C0C0"/>
      </top>
      <bottom style="hair">
        <color rgb="FFC0C0C0"/>
      </bottom>
      <diagonal/>
    </border>
    <border>
      <left style="hair">
        <color rgb="FF000000"/>
      </left>
      <right/>
      <top style="hair">
        <color rgb="FFC0C0C0"/>
      </top>
      <bottom style="hair">
        <color rgb="FFC0C0C0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C0C0C0"/>
      </bottom>
      <diagonal/>
    </border>
    <border>
      <left style="hair">
        <color rgb="FFC0C0C0"/>
      </left>
      <right style="thin">
        <color rgb="FF000000"/>
      </right>
      <top style="medium">
        <color rgb="FF000000"/>
      </top>
      <bottom style="hair">
        <color rgb="FFC0C0C0"/>
      </bottom>
      <diagonal/>
    </border>
    <border>
      <left style="thin">
        <color rgb="FF000000"/>
      </left>
      <right style="medium">
        <color rgb="FF000000"/>
      </right>
      <top style="hair">
        <color rgb="FFC0C0C0"/>
      </top>
      <bottom style="hair">
        <color rgb="FFC0C0C0"/>
      </bottom>
      <diagonal/>
    </border>
    <border>
      <left style="thin">
        <color rgb="FF000000"/>
      </left>
      <right style="medium">
        <color rgb="FF000000"/>
      </right>
      <top/>
      <bottom style="hair">
        <color rgb="FFC0C0C0"/>
      </bottom>
      <diagonal/>
    </border>
    <border>
      <left style="medium">
        <color rgb="FF000000"/>
      </left>
      <right/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rgb="FF000000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/>
      <top style="hair">
        <color rgb="FFC0C0C0"/>
      </top>
      <bottom style="medium">
        <color rgb="FF000000"/>
      </bottom>
      <diagonal/>
    </border>
    <border>
      <left style="hair">
        <color rgb="FFC0C0C0"/>
      </left>
      <right style="thin">
        <color rgb="FF000000"/>
      </right>
      <top style="hair">
        <color rgb="FFC0C0C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C0C0C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C0C0C0"/>
      </right>
      <top style="medium">
        <color rgb="FF000000"/>
      </top>
      <bottom style="medium">
        <color rgb="FF000000"/>
      </bottom>
      <diagonal/>
    </border>
    <border>
      <left/>
      <right style="hair">
        <color rgb="FFC0C0C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medium">
        <color rgb="FF000000"/>
      </top>
      <bottom style="hair">
        <color rgb="FFC0C0C0"/>
      </bottom>
      <diagonal/>
    </border>
    <border>
      <left/>
      <right style="hair">
        <color rgb="FFC0C0C0"/>
      </right>
      <top style="medium">
        <color rgb="FF000000"/>
      </top>
      <bottom style="hair">
        <color rgb="FFC0C0C0"/>
      </bottom>
      <diagonal/>
    </border>
    <border>
      <left/>
      <right style="medium">
        <color rgb="FF000000"/>
      </right>
      <top style="medium">
        <color rgb="FF000000"/>
      </top>
      <bottom style="hair">
        <color rgb="FFC0C0C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C0C0C0"/>
      </right>
      <top/>
      <bottom/>
      <diagonal/>
    </border>
    <border>
      <left/>
      <right style="hair">
        <color rgb="FFC0C0C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C0C0C0"/>
      </top>
      <bottom style="thin">
        <color rgb="FF00000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 style="medium">
        <color rgb="FF000000"/>
      </right>
      <top style="hair">
        <color rgb="FFC0C0C0"/>
      </top>
      <bottom style="thin">
        <color rgb="FF000000"/>
      </bottom>
      <diagonal/>
    </border>
    <border>
      <left style="medium">
        <color rgb="FF000000"/>
      </left>
      <right style="hair">
        <color rgb="FFC0C0C0"/>
      </right>
      <top style="hair">
        <color rgb="FFC0C0C0"/>
      </top>
      <bottom style="thin">
        <color rgb="FF000000"/>
      </bottom>
      <diagonal/>
    </border>
    <border>
      <left/>
      <right style="hair">
        <color rgb="FFC0C0C0"/>
      </right>
      <top style="hair">
        <color rgb="FFC0C0C0"/>
      </top>
      <bottom style="thin">
        <color rgb="FF000000"/>
      </bottom>
      <diagonal/>
    </border>
    <border>
      <left/>
      <right style="medium">
        <color rgb="FF000000"/>
      </right>
      <top style="hair">
        <color rgb="FFC0C0C0"/>
      </top>
      <bottom style="thin">
        <color rgb="FF000000"/>
      </bottom>
      <diagonal/>
    </border>
    <border>
      <left/>
      <right style="medium">
        <color rgb="FF000000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medium">
        <color rgb="FF000000"/>
      </right>
      <top style="hair">
        <color rgb="FFC0C0C0"/>
      </top>
      <bottom style="hair">
        <color rgb="FFC0C0C0"/>
      </bottom>
      <diagonal/>
    </border>
    <border>
      <left style="thin">
        <color rgb="FF000000"/>
      </left>
      <right/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/>
      <right style="medium">
        <color rgb="FF000000"/>
      </right>
      <top/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medium">
        <color rgb="FF000000"/>
      </right>
      <top/>
      <bottom style="hair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C0C0C0"/>
      </right>
      <top/>
      <bottom style="thin">
        <color rgb="FF000000"/>
      </bottom>
      <diagonal/>
    </border>
    <border>
      <left/>
      <right style="hair">
        <color rgb="FFC0C0C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C0C0C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BFBFBF"/>
      </bottom>
      <diagonal/>
    </border>
    <border>
      <left/>
      <right/>
      <top style="thin">
        <color rgb="FF000000"/>
      </top>
      <bottom style="hair">
        <color rgb="FFBFBFBF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BFBFBF"/>
      </bottom>
      <diagonal/>
    </border>
    <border>
      <left/>
      <right style="medium">
        <color rgb="FF000000"/>
      </right>
      <top style="thin">
        <color rgb="FF000000"/>
      </top>
      <bottom style="hair">
        <color rgb="FFBFBFBF"/>
      </bottom>
      <diagonal/>
    </border>
    <border>
      <left style="medium">
        <color rgb="FF000000"/>
      </left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 style="hair">
        <color rgb="FF000000"/>
      </left>
      <right style="hair">
        <color rgb="FF000000"/>
      </right>
      <top style="hair">
        <color rgb="FFBFBFBF"/>
      </top>
      <bottom style="hair">
        <color rgb="FFBFBFBF"/>
      </bottom>
      <diagonal/>
    </border>
    <border>
      <left/>
      <right style="medium">
        <color rgb="FF000000"/>
      </right>
      <top style="hair">
        <color rgb="FFBFBFBF"/>
      </top>
      <bottom style="hair">
        <color rgb="FFBFBFBF"/>
      </bottom>
      <diagonal/>
    </border>
    <border>
      <left style="medium">
        <color rgb="FF000000"/>
      </left>
      <right/>
      <top style="hair">
        <color rgb="FFBFBFBF"/>
      </top>
      <bottom style="hair">
        <color rgb="FF000000"/>
      </bottom>
      <diagonal/>
    </border>
    <border>
      <left/>
      <right/>
      <top style="hair">
        <color rgb="FFBFBFB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BFBFBF"/>
      </top>
      <bottom style="hair">
        <color rgb="FF000000"/>
      </bottom>
      <diagonal/>
    </border>
    <border>
      <left/>
      <right style="medium">
        <color rgb="FF000000"/>
      </right>
      <top style="hair">
        <color rgb="FFBFBFBF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 applyAlignment="1">
      <alignment vertical="center"/>
    </xf>
    <xf numFmtId="43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3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164" fontId="4" fillId="0" borderId="38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3" fontId="4" fillId="0" borderId="37" xfId="0" applyNumberFormat="1" applyFont="1" applyBorder="1" applyAlignment="1">
      <alignment vertical="center"/>
    </xf>
    <xf numFmtId="165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3" fontId="16" fillId="0" borderId="0" xfId="0" applyNumberFormat="1" applyFont="1" applyAlignment="1">
      <alignment horizontal="left" vertical="center"/>
    </xf>
    <xf numFmtId="166" fontId="17" fillId="0" borderId="38" xfId="0" applyNumberFormat="1" applyFont="1" applyBorder="1" applyAlignment="1">
      <alignment vertical="center"/>
    </xf>
    <xf numFmtId="43" fontId="4" fillId="0" borderId="40" xfId="0" applyNumberFormat="1" applyFont="1" applyBorder="1" applyAlignment="1">
      <alignment vertical="center"/>
    </xf>
    <xf numFmtId="43" fontId="4" fillId="0" borderId="39" xfId="0" applyNumberFormat="1" applyFont="1" applyBorder="1" applyAlignment="1">
      <alignment vertical="center"/>
    </xf>
    <xf numFmtId="43" fontId="4" fillId="0" borderId="41" xfId="0" applyNumberFormat="1" applyFont="1" applyBorder="1" applyAlignment="1">
      <alignment vertical="center"/>
    </xf>
    <xf numFmtId="43" fontId="4" fillId="0" borderId="42" xfId="0" applyNumberFormat="1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43" fontId="4" fillId="0" borderId="43" xfId="0" applyNumberFormat="1" applyFont="1" applyBorder="1" applyAlignment="1">
      <alignment vertical="center"/>
    </xf>
    <xf numFmtId="0" fontId="15" fillId="2" borderId="44" xfId="0" applyFont="1" applyFill="1" applyBorder="1" applyAlignment="1">
      <alignment horizontal="center" vertical="center"/>
    </xf>
    <xf numFmtId="43" fontId="4" fillId="0" borderId="45" xfId="0" applyNumberFormat="1" applyFont="1" applyBorder="1" applyAlignment="1">
      <alignment vertical="center"/>
    </xf>
    <xf numFmtId="43" fontId="4" fillId="0" borderId="38" xfId="0" applyNumberFormat="1" applyFont="1" applyBorder="1" applyAlignment="1">
      <alignment vertical="center"/>
    </xf>
    <xf numFmtId="43" fontId="4" fillId="0" borderId="46" xfId="0" applyNumberFormat="1" applyFont="1" applyBorder="1" applyAlignment="1">
      <alignment vertical="center"/>
    </xf>
    <xf numFmtId="43" fontId="4" fillId="0" borderId="47" xfId="0" applyNumberFormat="1" applyFont="1" applyBorder="1" applyAlignment="1">
      <alignment vertical="center"/>
    </xf>
    <xf numFmtId="43" fontId="4" fillId="0" borderId="48" xfId="0" applyNumberFormat="1" applyFont="1" applyBorder="1" applyAlignment="1">
      <alignment vertical="center"/>
    </xf>
    <xf numFmtId="0" fontId="17" fillId="2" borderId="31" xfId="0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6" fontId="17" fillId="2" borderId="31" xfId="0" applyNumberFormat="1" applyFont="1" applyFill="1" applyBorder="1" applyAlignment="1">
      <alignment vertical="center"/>
    </xf>
    <xf numFmtId="43" fontId="4" fillId="2" borderId="32" xfId="0" applyNumberFormat="1" applyFont="1" applyFill="1" applyBorder="1" applyAlignment="1">
      <alignment horizontal="center" vertical="center"/>
    </xf>
    <xf numFmtId="43" fontId="4" fillId="2" borderId="31" xfId="0" applyNumberFormat="1" applyFont="1" applyFill="1" applyBorder="1" applyAlignment="1">
      <alignment horizontal="center" vertical="center"/>
    </xf>
    <xf numFmtId="43" fontId="14" fillId="7" borderId="31" xfId="0" applyNumberFormat="1" applyFont="1" applyFill="1" applyBorder="1" applyAlignment="1">
      <alignment horizontal="center" vertical="center"/>
    </xf>
    <xf numFmtId="43" fontId="4" fillId="2" borderId="33" xfId="0" applyNumberFormat="1" applyFont="1" applyFill="1" applyBorder="1" applyAlignment="1">
      <alignment horizontal="center" vertical="center"/>
    </xf>
    <xf numFmtId="43" fontId="14" fillId="7" borderId="34" xfId="0" applyNumberFormat="1" applyFont="1" applyFill="1" applyBorder="1" applyAlignment="1">
      <alignment horizontal="center" vertical="center"/>
    </xf>
    <xf numFmtId="43" fontId="4" fillId="2" borderId="3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3" fontId="4" fillId="0" borderId="49" xfId="0" applyNumberFormat="1" applyFont="1" applyBorder="1" applyAlignment="1">
      <alignment horizontal="right" vertical="center"/>
    </xf>
    <xf numFmtId="167" fontId="11" fillId="0" borderId="50" xfId="0" applyNumberFormat="1" applyFont="1" applyBorder="1" applyAlignment="1">
      <alignment vertical="center"/>
    </xf>
    <xf numFmtId="43" fontId="11" fillId="0" borderId="0" xfId="0" applyNumberFormat="1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44" fontId="14" fillId="3" borderId="52" xfId="0" applyNumberFormat="1" applyFont="1" applyFill="1" applyBorder="1" applyAlignment="1">
      <alignment vertical="center"/>
    </xf>
    <xf numFmtId="44" fontId="4" fillId="0" borderId="9" xfId="0" applyNumberFormat="1" applyFont="1" applyBorder="1" applyAlignment="1">
      <alignment horizontal="center" vertical="center"/>
    </xf>
    <xf numFmtId="43" fontId="14" fillId="3" borderId="52" xfId="0" applyNumberFormat="1" applyFont="1" applyFill="1" applyBorder="1" applyAlignment="1">
      <alignment vertical="center"/>
    </xf>
    <xf numFmtId="43" fontId="14" fillId="3" borderId="30" xfId="0" applyNumberFormat="1" applyFont="1" applyFill="1" applyBorder="1" applyAlignment="1">
      <alignment vertical="center"/>
    </xf>
    <xf numFmtId="169" fontId="4" fillId="0" borderId="53" xfId="0" applyNumberFormat="1" applyFont="1" applyBorder="1" applyAlignment="1">
      <alignment horizontal="center" vertical="center"/>
    </xf>
    <xf numFmtId="170" fontId="4" fillId="2" borderId="54" xfId="0" applyNumberFormat="1" applyFont="1" applyFill="1" applyBorder="1" applyAlignment="1">
      <alignment vertical="center"/>
    </xf>
    <xf numFmtId="44" fontId="4" fillId="0" borderId="55" xfId="0" applyNumberFormat="1" applyFont="1" applyBorder="1" applyAlignment="1">
      <alignment vertical="center"/>
    </xf>
    <xf numFmtId="171" fontId="4" fillId="0" borderId="53" xfId="0" applyNumberFormat="1" applyFont="1" applyBorder="1" applyAlignment="1">
      <alignment horizontal="center" vertical="center"/>
    </xf>
    <xf numFmtId="43" fontId="4" fillId="0" borderId="56" xfId="0" applyNumberFormat="1" applyFont="1" applyBorder="1" applyAlignment="1">
      <alignment vertical="center"/>
    </xf>
    <xf numFmtId="169" fontId="4" fillId="0" borderId="57" xfId="0" applyNumberFormat="1" applyFont="1" applyBorder="1" applyAlignment="1">
      <alignment horizontal="center" vertical="center"/>
    </xf>
    <xf numFmtId="170" fontId="4" fillId="2" borderId="58" xfId="0" applyNumberFormat="1" applyFont="1" applyFill="1" applyBorder="1" applyAlignment="1">
      <alignment vertical="center"/>
    </xf>
    <xf numFmtId="171" fontId="4" fillId="0" borderId="57" xfId="0" applyNumberFormat="1" applyFont="1" applyBorder="1" applyAlignment="1">
      <alignment horizontal="center" vertical="center"/>
    </xf>
    <xf numFmtId="43" fontId="4" fillId="0" borderId="55" xfId="0" applyNumberFormat="1" applyFont="1" applyBorder="1" applyAlignment="1">
      <alignment vertical="center"/>
    </xf>
    <xf numFmtId="43" fontId="4" fillId="0" borderId="0" xfId="0" applyNumberFormat="1" applyFont="1" applyAlignment="1">
      <alignment horizontal="center" vertical="center"/>
    </xf>
    <xf numFmtId="169" fontId="4" fillId="0" borderId="59" xfId="0" applyNumberFormat="1" applyFont="1" applyBorder="1" applyAlignment="1">
      <alignment horizontal="center" vertical="center"/>
    </xf>
    <xf numFmtId="170" fontId="4" fillId="2" borderId="60" xfId="0" applyNumberFormat="1" applyFont="1" applyFill="1" applyBorder="1" applyAlignment="1">
      <alignment vertical="center"/>
    </xf>
    <xf numFmtId="44" fontId="4" fillId="0" borderId="61" xfId="0" applyNumberFormat="1" applyFont="1" applyBorder="1" applyAlignment="1">
      <alignment vertical="center"/>
    </xf>
    <xf numFmtId="171" fontId="4" fillId="0" borderId="59" xfId="0" applyNumberFormat="1" applyFont="1" applyBorder="1" applyAlignment="1">
      <alignment horizontal="center" vertical="center"/>
    </xf>
    <xf numFmtId="43" fontId="4" fillId="0" borderId="61" xfId="0" applyNumberFormat="1" applyFont="1" applyBorder="1" applyAlignment="1">
      <alignment vertical="center"/>
    </xf>
    <xf numFmtId="44" fontId="4" fillId="2" borderId="60" xfId="0" applyNumberFormat="1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20" fillId="0" borderId="67" xfId="0" applyFont="1" applyBorder="1" applyAlignment="1">
      <alignment vertical="center"/>
    </xf>
    <xf numFmtId="43" fontId="4" fillId="8" borderId="68" xfId="0" applyNumberFormat="1" applyFont="1" applyFill="1" applyBorder="1" applyAlignment="1">
      <alignment vertical="center"/>
    </xf>
    <xf numFmtId="43" fontId="4" fillId="0" borderId="69" xfId="0" applyNumberFormat="1" applyFont="1" applyBorder="1" applyAlignment="1">
      <alignment vertical="center"/>
    </xf>
    <xf numFmtId="43" fontId="4" fillId="0" borderId="67" xfId="0" applyNumberFormat="1" applyFont="1" applyBorder="1" applyAlignment="1">
      <alignment vertical="center"/>
    </xf>
    <xf numFmtId="43" fontId="4" fillId="8" borderId="70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vertical="center"/>
    </xf>
    <xf numFmtId="43" fontId="4" fillId="8" borderId="74" xfId="0" applyNumberFormat="1" applyFont="1" applyFill="1" applyBorder="1" applyAlignment="1">
      <alignment vertical="center"/>
    </xf>
    <xf numFmtId="43" fontId="4" fillId="0" borderId="75" xfId="0" applyNumberFormat="1" applyFont="1" applyBorder="1" applyAlignment="1">
      <alignment vertical="center"/>
    </xf>
    <xf numFmtId="43" fontId="4" fillId="0" borderId="73" xfId="0" applyNumberFormat="1" applyFont="1" applyBorder="1" applyAlignment="1">
      <alignment vertical="center"/>
    </xf>
    <xf numFmtId="43" fontId="4" fillId="8" borderId="76" xfId="0" applyNumberFormat="1" applyFont="1" applyFill="1" applyBorder="1" applyAlignment="1">
      <alignment vertical="center"/>
    </xf>
    <xf numFmtId="0" fontId="11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0" fontId="20" fillId="0" borderId="81" xfId="0" applyFont="1" applyBorder="1" applyAlignment="1">
      <alignment vertical="center"/>
    </xf>
    <xf numFmtId="43" fontId="4" fillId="8" borderId="82" xfId="0" applyNumberFormat="1" applyFont="1" applyFill="1" applyBorder="1" applyAlignment="1">
      <alignment vertical="center"/>
    </xf>
    <xf numFmtId="43" fontId="4" fillId="0" borderId="83" xfId="0" applyNumberFormat="1" applyFont="1" applyBorder="1" applyAlignment="1">
      <alignment vertical="center"/>
    </xf>
    <xf numFmtId="43" fontId="4" fillId="0" borderId="81" xfId="0" applyNumberFormat="1" applyFont="1" applyBorder="1" applyAlignment="1">
      <alignment vertical="center"/>
    </xf>
    <xf numFmtId="43" fontId="4" fillId="8" borderId="84" xfId="0" applyNumberFormat="1" applyFont="1" applyFill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20" fillId="0" borderId="85" xfId="0" applyFont="1" applyBorder="1" applyAlignment="1">
      <alignment vertical="center"/>
    </xf>
    <xf numFmtId="43" fontId="4" fillId="8" borderId="86" xfId="0" applyNumberFormat="1" applyFont="1" applyFill="1" applyBorder="1" applyAlignment="1">
      <alignment vertical="center"/>
    </xf>
    <xf numFmtId="43" fontId="4" fillId="0" borderId="87" xfId="0" applyNumberFormat="1" applyFont="1" applyBorder="1" applyAlignment="1">
      <alignment vertical="center"/>
    </xf>
    <xf numFmtId="43" fontId="4" fillId="0" borderId="85" xfId="0" applyNumberFormat="1" applyFont="1" applyBorder="1" applyAlignment="1">
      <alignment vertical="center"/>
    </xf>
    <xf numFmtId="43" fontId="4" fillId="8" borderId="8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78" xfId="0" applyFont="1" applyBorder="1" applyAlignment="1">
      <alignment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vertical="center"/>
    </xf>
    <xf numFmtId="0" fontId="11" fillId="9" borderId="31" xfId="0" applyFont="1" applyFill="1" applyBorder="1" applyAlignment="1">
      <alignment horizontal="center" vertical="center"/>
    </xf>
    <xf numFmtId="43" fontId="11" fillId="9" borderId="65" xfId="0" applyNumberFormat="1" applyFont="1" applyFill="1" applyBorder="1" applyAlignment="1">
      <alignment horizontal="right" vertical="center"/>
    </xf>
    <xf numFmtId="43" fontId="11" fillId="9" borderId="63" xfId="0" applyNumberFormat="1" applyFont="1" applyFill="1" applyBorder="1" applyAlignment="1">
      <alignment vertical="center"/>
    </xf>
    <xf numFmtId="43" fontId="11" fillId="9" borderId="64" xfId="0" applyNumberFormat="1" applyFont="1" applyFill="1" applyBorder="1" applyAlignment="1">
      <alignment vertical="center"/>
    </xf>
    <xf numFmtId="43" fontId="11" fillId="9" borderId="6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43" fontId="11" fillId="0" borderId="0" xfId="0" applyNumberFormat="1" applyFont="1" applyAlignment="1">
      <alignment horizontal="right" vertical="center"/>
    </xf>
    <xf numFmtId="0" fontId="11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20" fillId="0" borderId="91" xfId="0" applyFont="1" applyBorder="1" applyAlignment="1">
      <alignment vertical="center"/>
    </xf>
    <xf numFmtId="43" fontId="4" fillId="8" borderId="92" xfId="0" applyNumberFormat="1" applyFont="1" applyFill="1" applyBorder="1" applyAlignment="1">
      <alignment vertical="center"/>
    </xf>
    <xf numFmtId="43" fontId="4" fillId="0" borderId="93" xfId="0" applyNumberFormat="1" applyFont="1" applyBorder="1" applyAlignment="1">
      <alignment vertical="center"/>
    </xf>
    <xf numFmtId="43" fontId="4" fillId="0" borderId="91" xfId="0" applyNumberFormat="1" applyFont="1" applyBorder="1" applyAlignment="1">
      <alignment vertical="center"/>
    </xf>
    <xf numFmtId="43" fontId="4" fillId="8" borderId="94" xfId="0" applyNumberFormat="1" applyFont="1" applyFill="1" applyBorder="1" applyAlignment="1">
      <alignment vertical="center"/>
    </xf>
    <xf numFmtId="0" fontId="11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vertical="center"/>
    </xf>
    <xf numFmtId="43" fontId="4" fillId="8" borderId="97" xfId="0" applyNumberFormat="1" applyFont="1" applyFill="1" applyBorder="1" applyAlignment="1">
      <alignment vertical="center"/>
    </xf>
    <xf numFmtId="43" fontId="4" fillId="0" borderId="98" xfId="0" applyNumberFormat="1" applyFont="1" applyBorder="1" applyAlignment="1">
      <alignment vertical="center"/>
    </xf>
    <xf numFmtId="43" fontId="4" fillId="0" borderId="96" xfId="0" applyNumberFormat="1" applyFont="1" applyBorder="1" applyAlignment="1">
      <alignment vertical="center"/>
    </xf>
    <xf numFmtId="43" fontId="4" fillId="8" borderId="9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10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43" fontId="4" fillId="0" borderId="63" xfId="0" applyNumberFormat="1" applyFont="1" applyBorder="1" applyAlignment="1">
      <alignment vertical="center"/>
    </xf>
    <xf numFmtId="43" fontId="11" fillId="0" borderId="101" xfId="0" applyNumberFormat="1" applyFon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vertical="center"/>
    </xf>
    <xf numFmtId="0" fontId="4" fillId="0" borderId="103" xfId="0" applyFont="1" applyBorder="1" applyAlignment="1">
      <alignment horizontal="center" vertical="center"/>
    </xf>
    <xf numFmtId="172" fontId="4" fillId="8" borderId="106" xfId="0" applyNumberFormat="1" applyFont="1" applyFill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4" fontId="4" fillId="0" borderId="110" xfId="0" applyNumberFormat="1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43" fontId="14" fillId="10" borderId="113" xfId="0" applyNumberFormat="1" applyFont="1" applyFill="1" applyBorder="1" applyAlignment="1">
      <alignment horizontal="center" vertical="center"/>
    </xf>
    <xf numFmtId="43" fontId="14" fillId="10" borderId="114" xfId="0" applyNumberFormat="1" applyFont="1" applyFill="1" applyBorder="1" applyAlignment="1">
      <alignment horizontal="center" vertical="center"/>
    </xf>
    <xf numFmtId="43" fontId="4" fillId="0" borderId="115" xfId="0" applyNumberFormat="1" applyFont="1" applyBorder="1" applyAlignment="1">
      <alignment horizontal="center" vertical="center"/>
    </xf>
    <xf numFmtId="0" fontId="4" fillId="0" borderId="116" xfId="0" applyFont="1" applyBorder="1" applyAlignment="1">
      <alignment vertical="center"/>
    </xf>
    <xf numFmtId="44" fontId="4" fillId="0" borderId="117" xfId="0" applyNumberFormat="1" applyFont="1" applyBorder="1" applyAlignment="1">
      <alignment vertical="center"/>
    </xf>
    <xf numFmtId="44" fontId="4" fillId="0" borderId="118" xfId="0" applyNumberFormat="1" applyFont="1" applyBorder="1" applyAlignment="1">
      <alignment vertical="center"/>
    </xf>
    <xf numFmtId="43" fontId="4" fillId="0" borderId="119" xfId="0" applyNumberFormat="1" applyFont="1" applyBorder="1" applyAlignment="1">
      <alignment horizontal="center" vertical="center"/>
    </xf>
    <xf numFmtId="0" fontId="4" fillId="0" borderId="120" xfId="0" applyFont="1" applyBorder="1" applyAlignment="1">
      <alignment vertical="center"/>
    </xf>
    <xf numFmtId="44" fontId="4" fillId="0" borderId="121" xfId="0" applyNumberFormat="1" applyFont="1" applyBorder="1" applyAlignment="1">
      <alignment vertical="center"/>
    </xf>
    <xf numFmtId="44" fontId="4" fillId="0" borderId="122" xfId="0" applyNumberFormat="1" applyFont="1" applyBorder="1" applyAlignment="1">
      <alignment vertical="center"/>
    </xf>
    <xf numFmtId="43" fontId="4" fillId="0" borderId="123" xfId="0" applyNumberFormat="1" applyFont="1" applyBorder="1" applyAlignment="1">
      <alignment horizontal="center" vertical="center"/>
    </xf>
    <xf numFmtId="0" fontId="4" fillId="0" borderId="124" xfId="0" applyFont="1" applyBorder="1" applyAlignment="1">
      <alignment vertical="center"/>
    </xf>
    <xf numFmtId="44" fontId="4" fillId="0" borderId="125" xfId="0" applyNumberFormat="1" applyFont="1" applyBorder="1" applyAlignment="1">
      <alignment vertical="center"/>
    </xf>
    <xf numFmtId="44" fontId="4" fillId="0" borderId="12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14" fillId="10" borderId="127" xfId="0" applyFont="1" applyFill="1" applyBorder="1" applyAlignment="1">
      <alignment horizontal="center" vertical="center"/>
    </xf>
    <xf numFmtId="0" fontId="14" fillId="10" borderId="128" xfId="0" applyFont="1" applyFill="1" applyBorder="1" applyAlignment="1">
      <alignment vertical="center"/>
    </xf>
    <xf numFmtId="44" fontId="14" fillId="10" borderId="129" xfId="0" applyNumberFormat="1" applyFont="1" applyFill="1" applyBorder="1" applyAlignment="1">
      <alignment vertical="center"/>
    </xf>
    <xf numFmtId="44" fontId="14" fillId="10" borderId="130" xfId="0" applyNumberFormat="1" applyFont="1" applyFill="1" applyBorder="1" applyAlignment="1">
      <alignment vertical="center"/>
    </xf>
    <xf numFmtId="0" fontId="20" fillId="0" borderId="85" xfId="0" applyFont="1" applyBorder="1" applyAlignment="1">
      <alignment horizontal="center" vertical="center"/>
    </xf>
    <xf numFmtId="0" fontId="14" fillId="10" borderId="109" xfId="0" applyFont="1" applyFill="1" applyBorder="1" applyAlignment="1">
      <alignment horizontal="center" vertical="center"/>
    </xf>
    <xf numFmtId="0" fontId="2" fillId="0" borderId="112" xfId="0" applyFont="1" applyBorder="1"/>
    <xf numFmtId="43" fontId="4" fillId="0" borderId="104" xfId="0" applyNumberFormat="1" applyFont="1" applyBorder="1" applyAlignment="1">
      <alignment horizontal="center" vertical="center"/>
    </xf>
    <xf numFmtId="0" fontId="2" fillId="0" borderId="105" xfId="0" applyFont="1" applyBorder="1"/>
    <xf numFmtId="43" fontId="4" fillId="0" borderId="109" xfId="0" applyNumberFormat="1" applyFont="1" applyBorder="1" applyAlignment="1">
      <alignment horizontal="center" vertical="center"/>
    </xf>
    <xf numFmtId="0" fontId="2" fillId="0" borderId="110" xfId="0" applyFont="1" applyBorder="1"/>
    <xf numFmtId="0" fontId="10" fillId="3" borderId="62" xfId="0" applyFont="1" applyFill="1" applyBorder="1" applyAlignment="1">
      <alignment horizontal="center" vertical="center"/>
    </xf>
    <xf numFmtId="0" fontId="2" fillId="0" borderId="10" xfId="0" applyFont="1" applyBorder="1"/>
    <xf numFmtId="43" fontId="12" fillId="0" borderId="49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" fillId="0" borderId="9" xfId="0" applyFont="1" applyBorder="1"/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9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0" borderId="0" xfId="0" applyFont="1" applyAlignment="1">
      <alignment horizontal="center" vertical="center"/>
    </xf>
    <xf numFmtId="0" fontId="0" fillId="0" borderId="0" xfId="0"/>
    <xf numFmtId="43" fontId="3" fillId="2" borderId="4" xfId="0" applyNumberFormat="1" applyFont="1" applyFill="1" applyBorder="1" applyAlignment="1">
      <alignment horizontal="left" vertical="center"/>
    </xf>
    <xf numFmtId="0" fontId="2" fillId="0" borderId="5" xfId="0" applyFont="1" applyBorder="1"/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4" fillId="6" borderId="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4" borderId="6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color rgb="FFFFFFFF"/>
      </font>
      <fill>
        <patternFill patternType="solid">
          <fgColor rgb="FF0000FF"/>
          <bgColor rgb="FF0000FF"/>
        </patternFill>
      </fill>
      <alignment wrapText="0" shrinkToFit="0"/>
      <border>
        <left style="dotted">
          <color rgb="FF000000"/>
        </left>
        <right style="dotted">
          <color rgb="FF000000"/>
        </right>
        <top style="dotted">
          <color rgb="FF000000"/>
        </top>
        <bottom/>
      </border>
    </dxf>
    <dxf>
      <font>
        <b/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 style="dotted">
          <color rgb="FF000000"/>
        </left>
        <right style="dotted">
          <color rgb="FF000000"/>
        </right>
        <top style="dotted">
          <color rgb="FF000000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7" name="Shap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14</xdr:row>
      <xdr:rowOff>0</xdr:rowOff>
    </xdr:from>
    <xdr:ext cx="76200" cy="200025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3" name="Shape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4" name="Shape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7" name="Shape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19" name="Shape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21" name="Shape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22" name="Shape 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14</xdr:row>
      <xdr:rowOff>0</xdr:rowOff>
    </xdr:from>
    <xdr:ext cx="76200" cy="200025"/>
    <xdr:sp macro="" textlink="">
      <xdr:nvSpPr>
        <xdr:cNvPr id="23" name="Shape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24" name="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25" name="Shape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26" name="Shape 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27" name="Shape 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28" name="Shape 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29" name="Shape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0" name="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1" name="Shape 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2" name="Shape 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3" name="Shape 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307900" y="3684750"/>
          <a:ext cx="762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5" name="Shape 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6" name="Shape 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7" name="Shape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8" name="Shape 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39" name="Shape 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40" name="Shape 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41" name="Shap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42" name="Shape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400050</xdr:colOff>
      <xdr:row>34</xdr:row>
      <xdr:rowOff>0</xdr:rowOff>
    </xdr:from>
    <xdr:ext cx="76200" cy="200025"/>
    <xdr:sp macro="" textlink="">
      <xdr:nvSpPr>
        <xdr:cNvPr id="43" name="Shape 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44" name="Shape 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45" name="Shape 6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46" name="Shape 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47" name="Shape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48" name="Shape 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49" name="Shape 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50" name="Shape 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51" name="Shape 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52" name="Shape 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53" name="Shape 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400050</xdr:colOff>
      <xdr:row>14</xdr:row>
      <xdr:rowOff>0</xdr:rowOff>
    </xdr:from>
    <xdr:ext cx="76200" cy="200025"/>
    <xdr:sp macro="" textlink="">
      <xdr:nvSpPr>
        <xdr:cNvPr id="54" name="Shape 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307900" y="3679988"/>
          <a:ext cx="76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304800</xdr:colOff>
      <xdr:row>6</xdr:row>
      <xdr:rowOff>0</xdr:rowOff>
    </xdr:from>
    <xdr:ext cx="12477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334000" y="1238250"/>
          <a:ext cx="1247775" cy="38100"/>
          <a:chOff x="4722113" y="3780000"/>
          <a:chExt cx="124777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4722113" y="3780000"/>
            <a:ext cx="1247775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9525</xdr:colOff>
      <xdr:row>8</xdr:row>
      <xdr:rowOff>133350</xdr:rowOff>
    </xdr:from>
    <xdr:ext cx="30480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353050" y="1724025"/>
          <a:ext cx="304800" cy="38100"/>
          <a:chOff x="5193600" y="3780000"/>
          <a:chExt cx="304800" cy="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9525</xdr:colOff>
      <xdr:row>11</xdr:row>
      <xdr:rowOff>133350</xdr:rowOff>
    </xdr:from>
    <xdr:ext cx="30480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353050" y="2238375"/>
          <a:ext cx="304800" cy="38100"/>
          <a:chOff x="5193600" y="3780000"/>
          <a:chExt cx="304800" cy="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9525</xdr:colOff>
      <xdr:row>17</xdr:row>
      <xdr:rowOff>133350</xdr:rowOff>
    </xdr:from>
    <xdr:ext cx="30480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5353050" y="3267075"/>
          <a:ext cx="304800" cy="38100"/>
          <a:chOff x="5193600" y="3780000"/>
          <a:chExt cx="304800" cy="0"/>
        </a:xfrm>
      </xdr:grpSpPr>
      <xdr:cxnSp macro="">
        <xdr:nvCxnSpPr>
          <xdr:cNvPr id="9" name="Shape 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9525</xdr:colOff>
      <xdr:row>14</xdr:row>
      <xdr:rowOff>133350</xdr:rowOff>
    </xdr:from>
    <xdr:ext cx="30480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5353050" y="2752725"/>
          <a:ext cx="304800" cy="38100"/>
          <a:chOff x="5193600" y="3780000"/>
          <a:chExt cx="304800" cy="0"/>
        </a:xfrm>
      </xdr:grpSpPr>
      <xdr:cxnSp macro="">
        <xdr:nvCxnSpPr>
          <xdr:cNvPr id="11" name="Shape 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20</xdr:col>
      <xdr:colOff>9525</xdr:colOff>
      <xdr:row>11</xdr:row>
      <xdr:rowOff>133350</xdr:rowOff>
    </xdr:from>
    <xdr:ext cx="30480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6296025" y="2238375"/>
          <a:ext cx="304800" cy="38100"/>
          <a:chOff x="5193600" y="3780000"/>
          <a:chExt cx="304800" cy="0"/>
        </a:xfrm>
      </xdr:grpSpPr>
      <xdr:cxnSp macro="">
        <xdr:nvCxnSpPr>
          <xdr:cNvPr id="13" name="Shape 5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20</xdr:col>
      <xdr:colOff>9525</xdr:colOff>
      <xdr:row>17</xdr:row>
      <xdr:rowOff>133350</xdr:rowOff>
    </xdr:from>
    <xdr:ext cx="30480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6296025" y="3267075"/>
          <a:ext cx="304800" cy="38100"/>
          <a:chOff x="5193600" y="3780000"/>
          <a:chExt cx="304800" cy="0"/>
        </a:xfrm>
      </xdr:grpSpPr>
      <xdr:cxnSp macro="">
        <xdr:nvCxnSpPr>
          <xdr:cNvPr id="15" name="Shape 5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5193600" y="3780000"/>
            <a:ext cx="304800" cy="0"/>
          </a:xfrm>
          <a:prstGeom prst="straightConnector1">
            <a:avLst/>
          </a:prstGeom>
          <a:noFill/>
          <a:ln w="12700" cap="flat" cmpd="sng">
            <a:solidFill>
              <a:srgbClr val="4A7DBA"/>
            </a:solidFill>
            <a:prstDash val="dash"/>
            <a:round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72" sqref="F72"/>
    </sheetView>
  </sheetViews>
  <sheetFormatPr defaultColWidth="14.42578125" defaultRowHeight="15" customHeight="1"/>
  <cols>
    <col min="1" max="1" width="3.7109375" customWidth="1"/>
    <col min="2" max="2" width="20.42578125" customWidth="1"/>
    <col min="3" max="3" width="4.85546875" customWidth="1"/>
    <col min="4" max="4" width="20.42578125" customWidth="1"/>
    <col min="5" max="5" width="35.85546875" customWidth="1"/>
    <col min="6" max="8" width="15.28515625" customWidth="1"/>
    <col min="9" max="9" width="18" customWidth="1"/>
    <col min="10" max="26" width="8.7109375" customWidth="1"/>
  </cols>
  <sheetData>
    <row r="1" spans="1:26" ht="33" customHeight="1" thickBot="1">
      <c r="A1" s="3"/>
      <c r="B1" s="192" t="s">
        <v>259</v>
      </c>
      <c r="C1" s="192"/>
      <c r="D1" s="192"/>
      <c r="E1" s="19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3.5" customHeight="1" thickBot="1">
      <c r="A2" s="5"/>
      <c r="B2" s="83" t="s">
        <v>195</v>
      </c>
      <c r="C2" s="84"/>
      <c r="D2" s="190" t="s">
        <v>50</v>
      </c>
      <c r="E2" s="191"/>
      <c r="F2" s="85" t="s">
        <v>196</v>
      </c>
      <c r="G2" s="86" t="s">
        <v>197</v>
      </c>
      <c r="H2" s="87" t="s">
        <v>198</v>
      </c>
      <c r="I2" s="87" t="s">
        <v>199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88"/>
      <c r="B3" s="89"/>
      <c r="C3" s="88"/>
      <c r="D3" s="88"/>
      <c r="E3" s="88"/>
      <c r="F3" s="88"/>
      <c r="G3" s="88"/>
      <c r="H3" s="88"/>
      <c r="I3" s="88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3.5" customHeight="1">
      <c r="A4" s="91" t="s">
        <v>200</v>
      </c>
      <c r="B4" s="92" t="s">
        <v>3</v>
      </c>
      <c r="C4" s="9"/>
      <c r="D4" s="1"/>
      <c r="E4" s="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>
      <c r="A5" s="93" t="s">
        <v>5</v>
      </c>
      <c r="B5" s="94" t="s">
        <v>178</v>
      </c>
      <c r="C5" s="95" t="s">
        <v>9</v>
      </c>
      <c r="D5" s="31" t="s">
        <v>10</v>
      </c>
      <c r="E5" s="96" t="s">
        <v>201</v>
      </c>
      <c r="F5" s="97"/>
      <c r="G5" s="98"/>
      <c r="H5" s="99"/>
      <c r="I5" s="100" t="s">
        <v>202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101"/>
      <c r="B6" s="1"/>
      <c r="C6" s="102" t="s">
        <v>7</v>
      </c>
      <c r="D6" s="1" t="s">
        <v>8</v>
      </c>
      <c r="E6" s="103" t="s">
        <v>203</v>
      </c>
      <c r="F6" s="104"/>
      <c r="G6" s="105"/>
      <c r="H6" s="106"/>
      <c r="I6" s="10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108"/>
      <c r="B7" s="109" t="s">
        <v>204</v>
      </c>
      <c r="C7" s="110" t="s">
        <v>12</v>
      </c>
      <c r="D7" s="111" t="s">
        <v>13</v>
      </c>
      <c r="E7" s="112" t="s">
        <v>205</v>
      </c>
      <c r="F7" s="113"/>
      <c r="G7" s="114"/>
      <c r="H7" s="115"/>
      <c r="I7" s="1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101" t="s">
        <v>16</v>
      </c>
      <c r="B8" s="1" t="s">
        <v>17</v>
      </c>
      <c r="C8" s="117" t="s">
        <v>18</v>
      </c>
      <c r="D8" s="30" t="s">
        <v>19</v>
      </c>
      <c r="E8" s="118" t="s">
        <v>206</v>
      </c>
      <c r="F8" s="119"/>
      <c r="G8" s="120"/>
      <c r="H8" s="121"/>
      <c r="I8" s="1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108"/>
      <c r="B9" s="109" t="s">
        <v>207</v>
      </c>
      <c r="C9" s="110" t="s">
        <v>20</v>
      </c>
      <c r="D9" s="111" t="s">
        <v>21</v>
      </c>
      <c r="E9" s="112" t="s">
        <v>208</v>
      </c>
      <c r="F9" s="113"/>
      <c r="G9" s="114"/>
      <c r="H9" s="115"/>
      <c r="I9" s="1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01" t="s">
        <v>24</v>
      </c>
      <c r="B10" s="1" t="s">
        <v>25</v>
      </c>
      <c r="C10" s="117" t="s">
        <v>26</v>
      </c>
      <c r="D10" s="30" t="s">
        <v>209</v>
      </c>
      <c r="E10" s="118" t="s">
        <v>210</v>
      </c>
      <c r="F10" s="119"/>
      <c r="G10" s="120"/>
      <c r="H10" s="121"/>
      <c r="I10" s="1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08"/>
      <c r="B11" s="109" t="s">
        <v>211</v>
      </c>
      <c r="C11" s="110" t="s">
        <v>29</v>
      </c>
      <c r="D11" s="111" t="s">
        <v>212</v>
      </c>
      <c r="E11" s="112" t="s">
        <v>213</v>
      </c>
      <c r="F11" s="113"/>
      <c r="G11" s="114"/>
      <c r="H11" s="115"/>
      <c r="I11" s="1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01" t="s">
        <v>33</v>
      </c>
      <c r="B12" s="1" t="s">
        <v>34</v>
      </c>
      <c r="C12" s="117" t="s">
        <v>35</v>
      </c>
      <c r="D12" s="30" t="s">
        <v>214</v>
      </c>
      <c r="E12" s="118" t="s">
        <v>215</v>
      </c>
      <c r="F12" s="119"/>
      <c r="G12" s="120"/>
      <c r="H12" s="121"/>
      <c r="I12" s="1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01"/>
      <c r="B13" s="123" t="s">
        <v>216</v>
      </c>
      <c r="C13" s="117" t="s">
        <v>38</v>
      </c>
      <c r="D13" s="30" t="s">
        <v>217</v>
      </c>
      <c r="E13" s="183" t="s">
        <v>218</v>
      </c>
      <c r="F13" s="119"/>
      <c r="G13" s="120"/>
      <c r="H13" s="121"/>
      <c r="I13" s="1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>
      <c r="A14" s="108"/>
      <c r="B14" s="124"/>
      <c r="C14" s="110" t="s">
        <v>42</v>
      </c>
      <c r="D14" s="111" t="s">
        <v>219</v>
      </c>
      <c r="E14" s="112" t="s">
        <v>220</v>
      </c>
      <c r="F14" s="113"/>
      <c r="G14" s="114"/>
      <c r="H14" s="115"/>
      <c r="I14" s="1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25"/>
      <c r="B15" s="126"/>
      <c r="C15" s="127"/>
      <c r="D15" s="126"/>
      <c r="E15" s="128" t="s">
        <v>221</v>
      </c>
      <c r="F15" s="129">
        <f t="shared" ref="F15" si="0">SUM(F5:F14)</f>
        <v>0</v>
      </c>
      <c r="G15" s="130"/>
      <c r="H15" s="131"/>
      <c r="I15" s="13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9"/>
      <c r="B16" s="132"/>
      <c r="C16" s="9"/>
      <c r="D16" s="132"/>
      <c r="E16" s="133"/>
      <c r="F16" s="59"/>
      <c r="G16" s="59"/>
      <c r="H16" s="59"/>
      <c r="I16" s="5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91" t="s">
        <v>222</v>
      </c>
      <c r="B17" s="92" t="s">
        <v>4</v>
      </c>
      <c r="C17" s="9"/>
      <c r="D17" s="1"/>
      <c r="E17" s="1"/>
      <c r="F17" s="11"/>
      <c r="G17" s="11"/>
      <c r="H17" s="11"/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.5">
      <c r="A18" s="93" t="s">
        <v>70</v>
      </c>
      <c r="B18" s="94" t="s">
        <v>71</v>
      </c>
      <c r="C18" s="95" t="s">
        <v>72</v>
      </c>
      <c r="D18" s="31" t="s">
        <v>73</v>
      </c>
      <c r="E18" s="96" t="s">
        <v>74</v>
      </c>
      <c r="F18" s="97"/>
      <c r="G18" s="98"/>
      <c r="H18" s="99"/>
      <c r="I18" s="100" t="s">
        <v>223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01"/>
      <c r="B19" s="123" t="s">
        <v>224</v>
      </c>
      <c r="C19" s="134" t="s">
        <v>75</v>
      </c>
      <c r="D19" s="135" t="s">
        <v>76</v>
      </c>
      <c r="E19" s="136" t="s">
        <v>77</v>
      </c>
      <c r="F19" s="137"/>
      <c r="G19" s="138"/>
      <c r="H19" s="139"/>
      <c r="I19" s="14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01"/>
      <c r="B20" s="1"/>
      <c r="C20" s="134" t="s">
        <v>78</v>
      </c>
      <c r="D20" s="135" t="s">
        <v>79</v>
      </c>
      <c r="E20" s="136" t="s">
        <v>80</v>
      </c>
      <c r="F20" s="137"/>
      <c r="G20" s="138"/>
      <c r="H20" s="139"/>
      <c r="I20" s="1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01"/>
      <c r="B21" s="1"/>
      <c r="C21" s="134" t="s">
        <v>81</v>
      </c>
      <c r="D21" s="135" t="s">
        <v>82</v>
      </c>
      <c r="E21" s="136" t="s">
        <v>83</v>
      </c>
      <c r="F21" s="137"/>
      <c r="G21" s="138"/>
      <c r="H21" s="139"/>
      <c r="I21" s="14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01"/>
      <c r="B22" s="1"/>
      <c r="C22" s="134" t="s">
        <v>84</v>
      </c>
      <c r="D22" s="135" t="s">
        <v>225</v>
      </c>
      <c r="E22" s="136" t="s">
        <v>86</v>
      </c>
      <c r="F22" s="137"/>
      <c r="G22" s="138"/>
      <c r="H22" s="139"/>
      <c r="I22" s="14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08"/>
      <c r="B23" s="124"/>
      <c r="C23" s="141" t="s">
        <v>87</v>
      </c>
      <c r="D23" s="124" t="s">
        <v>88</v>
      </c>
      <c r="E23" s="142" t="s">
        <v>89</v>
      </c>
      <c r="F23" s="143"/>
      <c r="G23" s="144"/>
      <c r="H23" s="145"/>
      <c r="I23" s="14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01" t="s">
        <v>90</v>
      </c>
      <c r="B24" s="1" t="s">
        <v>91</v>
      </c>
      <c r="C24" s="134" t="s">
        <v>92</v>
      </c>
      <c r="D24" s="135" t="s">
        <v>93</v>
      </c>
      <c r="E24" s="136" t="s">
        <v>94</v>
      </c>
      <c r="F24" s="137"/>
      <c r="G24" s="138"/>
      <c r="H24" s="139"/>
      <c r="I24" s="14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01"/>
      <c r="B25" s="123" t="s">
        <v>226</v>
      </c>
      <c r="C25" s="134" t="s">
        <v>95</v>
      </c>
      <c r="D25" s="135" t="s">
        <v>96</v>
      </c>
      <c r="E25" s="136" t="s">
        <v>97</v>
      </c>
      <c r="F25" s="137"/>
      <c r="G25" s="138"/>
      <c r="H25" s="139"/>
      <c r="I25" s="14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01"/>
      <c r="B26" s="1"/>
      <c r="C26" s="134" t="s">
        <v>98</v>
      </c>
      <c r="D26" s="135" t="s">
        <v>99</v>
      </c>
      <c r="E26" s="136" t="s">
        <v>100</v>
      </c>
      <c r="F26" s="137"/>
      <c r="G26" s="138"/>
      <c r="H26" s="139"/>
      <c r="I26" s="14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01"/>
      <c r="B27" s="1"/>
      <c r="C27" s="134" t="s">
        <v>101</v>
      </c>
      <c r="D27" s="135" t="s">
        <v>102</v>
      </c>
      <c r="E27" s="136" t="s">
        <v>103</v>
      </c>
      <c r="F27" s="137"/>
      <c r="G27" s="138"/>
      <c r="H27" s="139"/>
      <c r="I27" s="14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01"/>
      <c r="B28" s="1"/>
      <c r="C28" s="134" t="s">
        <v>106</v>
      </c>
      <c r="D28" s="135" t="s">
        <v>107</v>
      </c>
      <c r="E28" s="136" t="s">
        <v>108</v>
      </c>
      <c r="F28" s="137"/>
      <c r="G28" s="138"/>
      <c r="H28" s="139"/>
      <c r="I28" s="14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01"/>
      <c r="B29" s="1"/>
      <c r="C29" s="134" t="s">
        <v>109</v>
      </c>
      <c r="D29" s="135" t="s">
        <v>110</v>
      </c>
      <c r="E29" s="136" t="s">
        <v>227</v>
      </c>
      <c r="F29" s="137"/>
      <c r="G29" s="138"/>
      <c r="H29" s="139"/>
      <c r="I29" s="14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08"/>
      <c r="B30" s="124"/>
      <c r="C30" s="141" t="s">
        <v>112</v>
      </c>
      <c r="D30" s="124" t="s">
        <v>113</v>
      </c>
      <c r="E30" s="142" t="s">
        <v>114</v>
      </c>
      <c r="F30" s="143"/>
      <c r="G30" s="144"/>
      <c r="H30" s="145"/>
      <c r="I30" s="1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01" t="s">
        <v>115</v>
      </c>
      <c r="B31" s="1" t="s">
        <v>116</v>
      </c>
      <c r="C31" s="134" t="s">
        <v>117</v>
      </c>
      <c r="D31" s="135" t="s">
        <v>118</v>
      </c>
      <c r="E31" s="136" t="s">
        <v>119</v>
      </c>
      <c r="F31" s="137"/>
      <c r="G31" s="138"/>
      <c r="H31" s="139"/>
      <c r="I31" s="140" t="s">
        <v>223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01"/>
      <c r="B32" s="123" t="s">
        <v>228</v>
      </c>
      <c r="C32" s="134" t="s">
        <v>120</v>
      </c>
      <c r="D32" s="135" t="s">
        <v>121</v>
      </c>
      <c r="E32" s="136" t="s">
        <v>122</v>
      </c>
      <c r="F32" s="137"/>
      <c r="G32" s="138"/>
      <c r="H32" s="139"/>
      <c r="I32" s="140" t="s">
        <v>223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01"/>
      <c r="B33" s="1"/>
      <c r="C33" s="134" t="s">
        <v>123</v>
      </c>
      <c r="D33" s="135" t="s">
        <v>124</v>
      </c>
      <c r="E33" s="136" t="s">
        <v>125</v>
      </c>
      <c r="F33" s="137"/>
      <c r="G33" s="138"/>
      <c r="H33" s="139"/>
      <c r="I33" s="140" t="s">
        <v>223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01"/>
      <c r="B34" s="1"/>
      <c r="C34" s="134" t="s">
        <v>126</v>
      </c>
      <c r="D34" s="135" t="s">
        <v>127</v>
      </c>
      <c r="E34" s="136" t="s">
        <v>129</v>
      </c>
      <c r="F34" s="137"/>
      <c r="G34" s="138"/>
      <c r="H34" s="139"/>
      <c r="I34" s="14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01"/>
      <c r="B35" s="1"/>
      <c r="C35" s="134" t="s">
        <v>128</v>
      </c>
      <c r="D35" s="135" t="s">
        <v>131</v>
      </c>
      <c r="E35" s="136" t="s">
        <v>132</v>
      </c>
      <c r="F35" s="137"/>
      <c r="G35" s="138"/>
      <c r="H35" s="139"/>
      <c r="I35" s="14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08"/>
      <c r="B36" s="124"/>
      <c r="C36" s="141" t="s">
        <v>133</v>
      </c>
      <c r="D36" s="124" t="s">
        <v>134</v>
      </c>
      <c r="E36" s="142" t="s">
        <v>135</v>
      </c>
      <c r="F36" s="143"/>
      <c r="G36" s="144"/>
      <c r="H36" s="145"/>
      <c r="I36" s="14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01" t="s">
        <v>136</v>
      </c>
      <c r="B37" s="1" t="s">
        <v>137</v>
      </c>
      <c r="C37" s="134" t="s">
        <v>138</v>
      </c>
      <c r="D37" s="135" t="s">
        <v>140</v>
      </c>
      <c r="E37" s="136" t="s">
        <v>142</v>
      </c>
      <c r="F37" s="137"/>
      <c r="G37" s="138"/>
      <c r="H37" s="139"/>
      <c r="I37" s="140" t="s">
        <v>229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01"/>
      <c r="B38" s="123" t="s">
        <v>230</v>
      </c>
      <c r="C38" s="134" t="s">
        <v>143</v>
      </c>
      <c r="D38" s="135" t="s">
        <v>144</v>
      </c>
      <c r="E38" s="136" t="s">
        <v>145</v>
      </c>
      <c r="F38" s="137"/>
      <c r="G38" s="138"/>
      <c r="H38" s="139"/>
      <c r="I38" s="14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01"/>
      <c r="B39" s="1"/>
      <c r="C39" s="134" t="s">
        <v>146</v>
      </c>
      <c r="D39" s="135" t="s">
        <v>147</v>
      </c>
      <c r="E39" s="136" t="s">
        <v>148</v>
      </c>
      <c r="F39" s="137"/>
      <c r="G39" s="138"/>
      <c r="H39" s="139"/>
      <c r="I39" s="14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01"/>
      <c r="B40" s="1"/>
      <c r="C40" s="134" t="s">
        <v>139</v>
      </c>
      <c r="D40" s="135" t="s">
        <v>151</v>
      </c>
      <c r="E40" s="136" t="s">
        <v>152</v>
      </c>
      <c r="F40" s="137"/>
      <c r="G40" s="138"/>
      <c r="H40" s="139"/>
      <c r="I40" s="1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08"/>
      <c r="B41" s="124"/>
      <c r="C41" s="141" t="s">
        <v>149</v>
      </c>
      <c r="D41" s="124" t="s">
        <v>153</v>
      </c>
      <c r="E41" s="142" t="s">
        <v>154</v>
      </c>
      <c r="F41" s="143"/>
      <c r="G41" s="144"/>
      <c r="H41" s="145"/>
      <c r="I41" s="146" t="s">
        <v>231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01" t="s">
        <v>156</v>
      </c>
      <c r="B42" s="1" t="s">
        <v>157</v>
      </c>
      <c r="C42" s="134" t="s">
        <v>158</v>
      </c>
      <c r="D42" s="135" t="s">
        <v>159</v>
      </c>
      <c r="E42" s="136" t="s">
        <v>232</v>
      </c>
      <c r="F42" s="137"/>
      <c r="G42" s="138"/>
      <c r="H42" s="139"/>
      <c r="I42" s="14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01"/>
      <c r="B43" s="123" t="s">
        <v>233</v>
      </c>
      <c r="C43" s="134" t="s">
        <v>161</v>
      </c>
      <c r="D43" s="135" t="s">
        <v>162</v>
      </c>
      <c r="E43" s="136" t="s">
        <v>234</v>
      </c>
      <c r="F43" s="137"/>
      <c r="G43" s="138"/>
      <c r="H43" s="139"/>
      <c r="I43" s="14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08"/>
      <c r="B44" s="124"/>
      <c r="C44" s="141" t="s">
        <v>165</v>
      </c>
      <c r="D44" s="124" t="s">
        <v>166</v>
      </c>
      <c r="E44" s="142" t="s">
        <v>235</v>
      </c>
      <c r="F44" s="143"/>
      <c r="G44" s="144"/>
      <c r="H44" s="145"/>
      <c r="I44" s="14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01" t="s">
        <v>24</v>
      </c>
      <c r="B45" s="1" t="s">
        <v>168</v>
      </c>
      <c r="C45" s="134" t="s">
        <v>104</v>
      </c>
      <c r="D45" s="135" t="s">
        <v>169</v>
      </c>
      <c r="E45" s="136" t="s">
        <v>170</v>
      </c>
      <c r="F45" s="137"/>
      <c r="G45" s="138"/>
      <c r="H45" s="139"/>
      <c r="I45" s="14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01"/>
      <c r="B46" s="123" t="s">
        <v>236</v>
      </c>
      <c r="C46" s="134" t="s">
        <v>171</v>
      </c>
      <c r="D46" s="135" t="s">
        <v>172</v>
      </c>
      <c r="E46" s="136" t="s">
        <v>173</v>
      </c>
      <c r="F46" s="137"/>
      <c r="G46" s="138"/>
      <c r="H46" s="139"/>
      <c r="I46" s="14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08"/>
      <c r="B47" s="124"/>
      <c r="C47" s="141" t="s">
        <v>174</v>
      </c>
      <c r="D47" s="124" t="s">
        <v>175</v>
      </c>
      <c r="E47" s="142" t="s">
        <v>176</v>
      </c>
      <c r="F47" s="143"/>
      <c r="G47" s="144"/>
      <c r="H47" s="145"/>
      <c r="I47" s="14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01" t="s">
        <v>177</v>
      </c>
      <c r="B48" s="1" t="s">
        <v>178</v>
      </c>
      <c r="C48" s="134" t="s">
        <v>179</v>
      </c>
      <c r="D48" s="135" t="s">
        <v>169</v>
      </c>
      <c r="E48" s="136" t="s">
        <v>170</v>
      </c>
      <c r="F48" s="137"/>
      <c r="G48" s="138"/>
      <c r="H48" s="139"/>
      <c r="I48" s="140" t="s">
        <v>223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01"/>
      <c r="B49" s="123" t="s">
        <v>237</v>
      </c>
      <c r="C49" s="134" t="s">
        <v>180</v>
      </c>
      <c r="D49" s="135" t="s">
        <v>172</v>
      </c>
      <c r="E49" s="136" t="s">
        <v>173</v>
      </c>
      <c r="F49" s="137"/>
      <c r="G49" s="138"/>
      <c r="H49" s="139"/>
      <c r="I49" s="140" t="s">
        <v>223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08"/>
      <c r="B50" s="124"/>
      <c r="C50" s="141" t="s">
        <v>181</v>
      </c>
      <c r="D50" s="124" t="s">
        <v>182</v>
      </c>
      <c r="E50" s="142" t="s">
        <v>183</v>
      </c>
      <c r="F50" s="143"/>
      <c r="G50" s="144"/>
      <c r="H50" s="145"/>
      <c r="I50" s="146" t="s">
        <v>223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25"/>
      <c r="B51" s="126"/>
      <c r="C51" s="127"/>
      <c r="D51" s="126"/>
      <c r="E51" s="128" t="s">
        <v>238</v>
      </c>
      <c r="F51" s="129">
        <f t="shared" ref="F51" si="1">SUM(F18:F50)</f>
        <v>0</v>
      </c>
      <c r="G51" s="130"/>
      <c r="H51" s="131"/>
      <c r="I51" s="13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9"/>
      <c r="B52" s="132"/>
      <c r="C52" s="9"/>
      <c r="D52" s="132"/>
      <c r="E52" s="133"/>
      <c r="F52" s="59"/>
      <c r="G52" s="59"/>
      <c r="H52" s="59"/>
      <c r="I52" s="5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91" t="s">
        <v>239</v>
      </c>
      <c r="B53" s="92" t="s">
        <v>198</v>
      </c>
      <c r="C53" s="9"/>
      <c r="D53" s="1"/>
      <c r="E53" s="1"/>
      <c r="F53" s="11"/>
      <c r="G53" s="11"/>
      <c r="H53" s="11"/>
      <c r="I53" s="11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.5">
      <c r="A54" s="62"/>
      <c r="B54" s="147"/>
      <c r="C54" s="148"/>
      <c r="D54" s="147"/>
      <c r="E54" s="149" t="s">
        <v>240</v>
      </c>
      <c r="F54" s="150"/>
      <c r="G54" s="151">
        <f t="shared" ref="G54:H54" si="2">G15-G51</f>
        <v>0</v>
      </c>
      <c r="H54" s="152">
        <f t="shared" si="2"/>
        <v>0</v>
      </c>
      <c r="I54" s="15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9"/>
      <c r="B55" s="1"/>
      <c r="C55" s="9"/>
      <c r="D55" s="1"/>
      <c r="E55" s="153"/>
      <c r="F55" s="11"/>
      <c r="G55" s="59"/>
      <c r="H55" s="11"/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91" t="s">
        <v>241</v>
      </c>
      <c r="B56" s="92" t="s">
        <v>242</v>
      </c>
      <c r="C56" s="9"/>
      <c r="D56" s="1"/>
      <c r="E56" s="1"/>
      <c r="F56" s="11"/>
      <c r="G56" s="11"/>
      <c r="H56" s="11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 customHeight="1">
      <c r="A57" s="154"/>
      <c r="B57" s="155"/>
      <c r="C57" s="156"/>
      <c r="D57" s="155"/>
      <c r="E57" s="155"/>
      <c r="F57" s="186" t="s">
        <v>243</v>
      </c>
      <c r="G57" s="187"/>
      <c r="H57" s="157">
        <v>2</v>
      </c>
      <c r="I57" s="158" t="s">
        <v>244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59"/>
      <c r="B58" s="160"/>
      <c r="C58" s="8"/>
      <c r="D58" s="160"/>
      <c r="E58" s="160"/>
      <c r="F58" s="188" t="s">
        <v>245</v>
      </c>
      <c r="G58" s="189"/>
      <c r="H58" s="161">
        <f>IF($H$57=0,0,F51/$H$57)</f>
        <v>0</v>
      </c>
      <c r="I58" s="162" t="s">
        <v>246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59"/>
      <c r="B59" s="160"/>
      <c r="C59" s="8"/>
      <c r="D59" s="160"/>
      <c r="E59" s="160"/>
      <c r="F59" s="184" t="s">
        <v>247</v>
      </c>
      <c r="G59" s="185"/>
      <c r="H59" s="163" t="s">
        <v>248</v>
      </c>
      <c r="I59" s="164" t="s">
        <v>249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59"/>
      <c r="B60" s="160"/>
      <c r="C60" s="8"/>
      <c r="D60" s="160"/>
      <c r="E60" s="160"/>
      <c r="F60" s="165" t="s">
        <v>250</v>
      </c>
      <c r="G60" s="166" t="s">
        <v>251</v>
      </c>
      <c r="H60" s="167">
        <f>G18</f>
        <v>0</v>
      </c>
      <c r="I60" s="168">
        <f t="shared" ref="I60:I63" si="3">IF($H$57=0,0,H60/$H$57)</f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59"/>
      <c r="B61" s="160"/>
      <c r="C61" s="8"/>
      <c r="D61" s="160"/>
      <c r="E61" s="160"/>
      <c r="F61" s="169" t="s">
        <v>252</v>
      </c>
      <c r="G61" s="170" t="s">
        <v>253</v>
      </c>
      <c r="H61" s="171">
        <f>SUM(G19:G23)+SUM(G31:G36)+SUM(G37:G41)</f>
        <v>0</v>
      </c>
      <c r="I61" s="172">
        <f t="shared" si="3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59"/>
      <c r="B62" s="160"/>
      <c r="C62" s="8"/>
      <c r="D62" s="160"/>
      <c r="E62" s="160"/>
      <c r="F62" s="169" t="s">
        <v>254</v>
      </c>
      <c r="G62" s="170" t="s">
        <v>255</v>
      </c>
      <c r="H62" s="171">
        <f>SUM(G24:G30)+SUM(G42:G44)</f>
        <v>0</v>
      </c>
      <c r="I62" s="172">
        <f t="shared" si="3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59"/>
      <c r="B63" s="160"/>
      <c r="C63" s="8"/>
      <c r="D63" s="160"/>
      <c r="E63" s="160"/>
      <c r="F63" s="173" t="s">
        <v>256</v>
      </c>
      <c r="G63" s="174" t="s">
        <v>257</v>
      </c>
      <c r="H63" s="175">
        <f>SUM(G45:G50)</f>
        <v>0</v>
      </c>
      <c r="I63" s="176">
        <f t="shared" si="3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77"/>
      <c r="B64" s="178"/>
      <c r="C64" s="56"/>
      <c r="D64" s="178"/>
      <c r="E64" s="178"/>
      <c r="F64" s="179" t="s">
        <v>258</v>
      </c>
      <c r="G64" s="180"/>
      <c r="H64" s="181">
        <f t="shared" ref="H64:I64" si="4">SUM(H60:H63)</f>
        <v>0</v>
      </c>
      <c r="I64" s="182">
        <f t="shared" si="4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0"/>
      <c r="B65" s="1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0"/>
      <c r="B66" s="1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0"/>
      <c r="B67" s="1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0"/>
      <c r="B68" s="1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0"/>
      <c r="B69" s="1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0"/>
      <c r="B70" s="1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0"/>
      <c r="B71" s="1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0"/>
      <c r="B72" s="1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0"/>
      <c r="B73" s="1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0"/>
      <c r="B74" s="1"/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0"/>
      <c r="B75" s="1"/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0"/>
      <c r="B76" s="1"/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0"/>
      <c r="B77" s="1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0"/>
      <c r="B78" s="1"/>
      <c r="C78" s="1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0"/>
      <c r="B79" s="1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0"/>
      <c r="B80" s="1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0"/>
      <c r="B81" s="1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0"/>
      <c r="B82" s="1"/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0"/>
      <c r="B83" s="1"/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0"/>
      <c r="B84" s="1"/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0"/>
      <c r="B85" s="1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0"/>
      <c r="B86" s="1"/>
      <c r="C86" s="1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0"/>
      <c r="B87" s="1"/>
      <c r="C87" s="1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0"/>
      <c r="B88" s="1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0"/>
      <c r="B89" s="1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0"/>
      <c r="B90" s="1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0"/>
      <c r="B91" s="1"/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0"/>
      <c r="B92" s="1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0"/>
      <c r="B93" s="1"/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0"/>
      <c r="B94" s="1"/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0"/>
      <c r="B95" s="1"/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0"/>
      <c r="B96" s="1"/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0"/>
      <c r="B97" s="1"/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0"/>
      <c r="B98" s="1"/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0"/>
      <c r="B99" s="1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0"/>
      <c r="B100" s="1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0"/>
      <c r="B101" s="1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0"/>
      <c r="B102" s="1"/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0"/>
      <c r="B103" s="1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0"/>
      <c r="B104" s="1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0"/>
      <c r="B105" s="1"/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0"/>
      <c r="B106" s="1"/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0"/>
      <c r="B107" s="1"/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0"/>
      <c r="B108" s="1"/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0"/>
      <c r="B109" s="1"/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0"/>
      <c r="B110" s="1"/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0"/>
      <c r="B111" s="1"/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0"/>
      <c r="B112" s="1"/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0"/>
      <c r="B113" s="1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0"/>
      <c r="B114" s="1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0"/>
      <c r="B115" s="1"/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0"/>
      <c r="B116" s="1"/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0"/>
      <c r="B117" s="1"/>
      <c r="C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0"/>
      <c r="B118" s="1"/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0"/>
      <c r="B119" s="1"/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0"/>
      <c r="B120" s="1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0"/>
      <c r="B121" s="1"/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0"/>
      <c r="B122" s="1"/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0"/>
      <c r="B123" s="1"/>
      <c r="C123" s="1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0"/>
      <c r="B124" s="1"/>
      <c r="C124" s="1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0"/>
      <c r="B125" s="1"/>
      <c r="C125" s="1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0"/>
      <c r="B126" s="1"/>
      <c r="C126" s="1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0"/>
      <c r="B127" s="1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0"/>
      <c r="B128" s="1"/>
      <c r="C128" s="1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0"/>
      <c r="B129" s="1"/>
      <c r="C129" s="1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0"/>
      <c r="B130" s="1"/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0"/>
      <c r="B131" s="1"/>
      <c r="C131" s="1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0"/>
      <c r="B132" s="1"/>
      <c r="C132" s="1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0"/>
      <c r="B133" s="1"/>
      <c r="C133" s="1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0"/>
      <c r="B134" s="1"/>
      <c r="C134" s="1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0"/>
      <c r="B135" s="1"/>
      <c r="C135" s="1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0"/>
      <c r="B136" s="1"/>
      <c r="C136" s="1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0"/>
      <c r="B137" s="1"/>
      <c r="C137" s="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0"/>
      <c r="B138" s="1"/>
      <c r="C138" s="1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0"/>
      <c r="B139" s="1"/>
      <c r="C139" s="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0"/>
      <c r="B140" s="1"/>
      <c r="C140" s="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0"/>
      <c r="B141" s="1"/>
      <c r="C141" s="1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0"/>
      <c r="B142" s="1"/>
      <c r="C142" s="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0"/>
      <c r="B143" s="1"/>
      <c r="C143" s="1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0"/>
      <c r="B144" s="1"/>
      <c r="C144" s="1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0"/>
      <c r="B145" s="1"/>
      <c r="C145" s="1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0"/>
      <c r="B146" s="1"/>
      <c r="C146" s="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0"/>
      <c r="B147" s="1"/>
      <c r="C147" s="1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0"/>
      <c r="B148" s="1"/>
      <c r="C148" s="1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0"/>
      <c r="B149" s="1"/>
      <c r="C149" s="1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0"/>
      <c r="B150" s="1"/>
      <c r="C150" s="1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0"/>
      <c r="B151" s="1"/>
      <c r="C151" s="1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0"/>
      <c r="B152" s="1"/>
      <c r="C152" s="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0"/>
      <c r="B153" s="1"/>
      <c r="C153" s="1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0"/>
      <c r="B154" s="1"/>
      <c r="C154" s="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0"/>
      <c r="B155" s="1"/>
      <c r="C155" s="1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0"/>
      <c r="B156" s="1"/>
      <c r="C156" s="1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0"/>
      <c r="B157" s="1"/>
      <c r="C157" s="1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0"/>
      <c r="B158" s="1"/>
      <c r="C158" s="1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0"/>
      <c r="B159" s="1"/>
      <c r="C159" s="1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0"/>
      <c r="B160" s="1"/>
      <c r="C160" s="1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0"/>
      <c r="B161" s="1"/>
      <c r="C161" s="1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0"/>
      <c r="B162" s="1"/>
      <c r="C162" s="1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0"/>
      <c r="B163" s="1"/>
      <c r="C163" s="1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0"/>
      <c r="B164" s="1"/>
      <c r="C164" s="1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0"/>
      <c r="B165" s="1"/>
      <c r="C165" s="1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0"/>
      <c r="B166" s="1"/>
      <c r="C166" s="1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0"/>
      <c r="B167" s="1"/>
      <c r="C167" s="1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0"/>
      <c r="B168" s="1"/>
      <c r="C168" s="1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0"/>
      <c r="B169" s="1"/>
      <c r="C169" s="1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0"/>
      <c r="B170" s="1"/>
      <c r="C170" s="1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0"/>
      <c r="B171" s="1"/>
      <c r="C171" s="1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0"/>
      <c r="B172" s="1"/>
      <c r="C172" s="1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0"/>
      <c r="B173" s="1"/>
      <c r="C173" s="1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0"/>
      <c r="B174" s="1"/>
      <c r="C174" s="1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0"/>
      <c r="B175" s="1"/>
      <c r="C175" s="1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0"/>
      <c r="B176" s="1"/>
      <c r="C176" s="1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0"/>
      <c r="B177" s="1"/>
      <c r="C177" s="1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0"/>
      <c r="B178" s="1"/>
      <c r="C178" s="1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0"/>
      <c r="B179" s="1"/>
      <c r="C179" s="1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0"/>
      <c r="B180" s="1"/>
      <c r="C180" s="1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0"/>
      <c r="B181" s="1"/>
      <c r="C181" s="1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0"/>
      <c r="B182" s="1"/>
      <c r="C182" s="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0"/>
      <c r="B183" s="1"/>
      <c r="C183" s="1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0"/>
      <c r="B184" s="1"/>
      <c r="C184" s="1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0"/>
      <c r="B185" s="1"/>
      <c r="C185" s="1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0"/>
      <c r="B186" s="1"/>
      <c r="C186" s="1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0"/>
      <c r="B187" s="1"/>
      <c r="C187" s="1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0"/>
      <c r="B188" s="1"/>
      <c r="C188" s="1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0"/>
      <c r="B189" s="1"/>
      <c r="C189" s="1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0"/>
      <c r="B190" s="1"/>
      <c r="C190" s="1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0"/>
      <c r="B191" s="1"/>
      <c r="C191" s="1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0"/>
      <c r="B192" s="1"/>
      <c r="C192" s="1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0"/>
      <c r="B193" s="1"/>
      <c r="C193" s="1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0"/>
      <c r="B194" s="1"/>
      <c r="C194" s="1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0"/>
      <c r="B195" s="1"/>
      <c r="C195" s="1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0"/>
      <c r="B196" s="1"/>
      <c r="C196" s="1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0"/>
      <c r="B197" s="1"/>
      <c r="C197" s="1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0"/>
      <c r="B198" s="1"/>
      <c r="C198" s="1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0"/>
      <c r="B199" s="1"/>
      <c r="C199" s="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0"/>
      <c r="B200" s="1"/>
      <c r="C200" s="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0"/>
      <c r="B201" s="1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0"/>
      <c r="B202" s="1"/>
      <c r="C202" s="1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0"/>
      <c r="B203" s="1"/>
      <c r="C203" s="1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0"/>
      <c r="B204" s="1"/>
      <c r="C204" s="1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0"/>
      <c r="B205" s="1"/>
      <c r="C205" s="1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0"/>
      <c r="B206" s="1"/>
      <c r="C206" s="1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0"/>
      <c r="B207" s="1"/>
      <c r="C207" s="1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0"/>
      <c r="B208" s="1"/>
      <c r="C208" s="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0"/>
      <c r="B209" s="1"/>
      <c r="C209" s="1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0"/>
      <c r="B210" s="1"/>
      <c r="C210" s="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0"/>
      <c r="B211" s="1"/>
      <c r="C211" s="1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0"/>
      <c r="B212" s="1"/>
      <c r="C212" s="1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0"/>
      <c r="B213" s="1"/>
      <c r="C213" s="1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0"/>
      <c r="B214" s="1"/>
      <c r="C214" s="1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0"/>
      <c r="B215" s="1"/>
      <c r="C215" s="1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0"/>
      <c r="B216" s="1"/>
      <c r="C216" s="1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0"/>
      <c r="B217" s="1"/>
      <c r="C217" s="1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0"/>
      <c r="B218" s="1"/>
      <c r="C218" s="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0"/>
      <c r="B219" s="1"/>
      <c r="C219" s="1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0"/>
      <c r="B220" s="1"/>
      <c r="C220" s="1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0"/>
      <c r="B221" s="1"/>
      <c r="C221" s="1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0"/>
      <c r="B222" s="1"/>
      <c r="C222" s="1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0"/>
      <c r="B223" s="1"/>
      <c r="C223" s="1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0"/>
      <c r="B224" s="1"/>
      <c r="C224" s="1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0"/>
      <c r="B225" s="1"/>
      <c r="C225" s="1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0"/>
      <c r="B226" s="1"/>
      <c r="C226" s="1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0"/>
      <c r="B227" s="1"/>
      <c r="C227" s="1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0"/>
      <c r="B228" s="1"/>
      <c r="C228" s="1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0"/>
      <c r="B229" s="1"/>
      <c r="C229" s="1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0"/>
      <c r="B230" s="1"/>
      <c r="C230" s="1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0"/>
      <c r="B231" s="1"/>
      <c r="C231" s="1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0"/>
      <c r="B232" s="1"/>
      <c r="C232" s="1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0"/>
      <c r="B233" s="1"/>
      <c r="C233" s="1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0"/>
      <c r="B234" s="1"/>
      <c r="C234" s="1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0"/>
      <c r="B235" s="1"/>
      <c r="C235" s="1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0"/>
      <c r="B236" s="1"/>
      <c r="C236" s="1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0"/>
      <c r="B237" s="1"/>
      <c r="C237" s="1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0"/>
      <c r="B238" s="1"/>
      <c r="C238" s="1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0"/>
      <c r="B239" s="1"/>
      <c r="C239" s="1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0"/>
      <c r="B240" s="1"/>
      <c r="C240" s="1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0"/>
      <c r="B241" s="1"/>
      <c r="C241" s="1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0"/>
      <c r="B242" s="1"/>
      <c r="C242" s="1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0"/>
      <c r="B243" s="1"/>
      <c r="C243" s="1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0"/>
      <c r="B244" s="1"/>
      <c r="C244" s="1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0"/>
      <c r="B245" s="1"/>
      <c r="C245" s="1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0"/>
      <c r="B246" s="1"/>
      <c r="C246" s="1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0"/>
      <c r="B247" s="1"/>
      <c r="C247" s="1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0"/>
      <c r="B248" s="1"/>
      <c r="C248" s="1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0"/>
      <c r="B249" s="1"/>
      <c r="C249" s="1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0"/>
      <c r="B250" s="1"/>
      <c r="C250" s="1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0"/>
      <c r="B251" s="1"/>
      <c r="C251" s="1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0"/>
      <c r="B252" s="1"/>
      <c r="C252" s="1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0"/>
      <c r="B253" s="1"/>
      <c r="C253" s="1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0"/>
      <c r="B254" s="1"/>
      <c r="C254" s="1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0"/>
      <c r="B255" s="1"/>
      <c r="C255" s="1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0"/>
      <c r="B256" s="1"/>
      <c r="C256" s="1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0"/>
      <c r="B257" s="1"/>
      <c r="C257" s="1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0"/>
      <c r="B258" s="1"/>
      <c r="C258" s="1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0"/>
      <c r="B259" s="1"/>
      <c r="C259" s="1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0"/>
      <c r="B260" s="1"/>
      <c r="C260" s="1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0"/>
      <c r="B261" s="1"/>
      <c r="C261" s="1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0"/>
      <c r="B262" s="1"/>
      <c r="C262" s="1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0"/>
      <c r="B263" s="1"/>
      <c r="C263" s="1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0"/>
      <c r="B264" s="1"/>
      <c r="C264" s="1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0"/>
      <c r="B265" s="1"/>
      <c r="C265" s="1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0"/>
      <c r="B266" s="1"/>
      <c r="C266" s="1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0"/>
      <c r="B267" s="1"/>
      <c r="C267" s="1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0"/>
      <c r="B268" s="1"/>
      <c r="C268" s="1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0"/>
      <c r="B269" s="1"/>
      <c r="C269" s="1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0"/>
      <c r="B270" s="1"/>
      <c r="C270" s="1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0"/>
      <c r="B271" s="1"/>
      <c r="C271" s="1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0"/>
      <c r="B272" s="1"/>
      <c r="C272" s="1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0"/>
      <c r="B273" s="1"/>
      <c r="C273" s="1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0"/>
      <c r="B274" s="1"/>
      <c r="C274" s="1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0"/>
      <c r="B275" s="1"/>
      <c r="C275" s="1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0"/>
      <c r="B276" s="1"/>
      <c r="C276" s="1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0"/>
      <c r="B277" s="1"/>
      <c r="C277" s="1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0"/>
      <c r="B278" s="1"/>
      <c r="C278" s="1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0"/>
      <c r="B279" s="1"/>
      <c r="C279" s="1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0"/>
      <c r="B280" s="1"/>
      <c r="C280" s="1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0"/>
      <c r="B281" s="1"/>
      <c r="C281" s="1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0"/>
      <c r="B282" s="1"/>
      <c r="C282" s="1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0"/>
      <c r="B283" s="1"/>
      <c r="C283" s="1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0"/>
      <c r="B284" s="1"/>
      <c r="C284" s="1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0"/>
      <c r="B285" s="1"/>
      <c r="C285" s="1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0"/>
      <c r="B286" s="1"/>
      <c r="C286" s="1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0"/>
      <c r="B287" s="1"/>
      <c r="C287" s="1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0"/>
      <c r="B288" s="1"/>
      <c r="C288" s="1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0"/>
      <c r="B289" s="1"/>
      <c r="C289" s="1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0"/>
      <c r="B290" s="1"/>
      <c r="C290" s="1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0"/>
      <c r="B291" s="1"/>
      <c r="C291" s="1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0"/>
      <c r="B292" s="1"/>
      <c r="C292" s="1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0"/>
      <c r="B293" s="1"/>
      <c r="C293" s="1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0"/>
      <c r="B294" s="1"/>
      <c r="C294" s="1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0"/>
      <c r="B295" s="1"/>
      <c r="C295" s="1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0"/>
      <c r="B296" s="1"/>
      <c r="C296" s="1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0"/>
      <c r="B297" s="1"/>
      <c r="C297" s="1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0"/>
      <c r="B298" s="1"/>
      <c r="C298" s="1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0"/>
      <c r="B299" s="1"/>
      <c r="C299" s="1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0"/>
      <c r="B300" s="1"/>
      <c r="C300" s="1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0"/>
      <c r="B301" s="1"/>
      <c r="C301" s="1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0"/>
      <c r="B302" s="1"/>
      <c r="C302" s="1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0"/>
      <c r="B303" s="1"/>
      <c r="C303" s="1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0"/>
      <c r="B304" s="1"/>
      <c r="C304" s="1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0"/>
      <c r="B305" s="1"/>
      <c r="C305" s="1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0"/>
      <c r="B306" s="1"/>
      <c r="C306" s="1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0"/>
      <c r="B307" s="1"/>
      <c r="C307" s="1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0"/>
      <c r="B308" s="1"/>
      <c r="C308" s="1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0"/>
      <c r="B309" s="1"/>
      <c r="C309" s="1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0"/>
      <c r="B310" s="1"/>
      <c r="C310" s="1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0"/>
      <c r="B311" s="1"/>
      <c r="C311" s="1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0"/>
      <c r="B312" s="1"/>
      <c r="C312" s="1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0"/>
      <c r="B313" s="1"/>
      <c r="C313" s="1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0"/>
      <c r="B314" s="1"/>
      <c r="C314" s="1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0"/>
      <c r="B315" s="1"/>
      <c r="C315" s="1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0"/>
      <c r="B316" s="1"/>
      <c r="C316" s="1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0"/>
      <c r="B317" s="1"/>
      <c r="C317" s="1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0"/>
      <c r="B318" s="1"/>
      <c r="C318" s="1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0"/>
      <c r="B319" s="1"/>
      <c r="C319" s="1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0"/>
      <c r="B320" s="1"/>
      <c r="C320" s="1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0"/>
      <c r="B321" s="1"/>
      <c r="C321" s="1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0"/>
      <c r="B322" s="1"/>
      <c r="C322" s="1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0"/>
      <c r="B323" s="1"/>
      <c r="C323" s="1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0"/>
      <c r="B324" s="1"/>
      <c r="C324" s="1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0"/>
      <c r="B325" s="1"/>
      <c r="C325" s="1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0"/>
      <c r="B326" s="1"/>
      <c r="C326" s="1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0"/>
      <c r="B327" s="1"/>
      <c r="C327" s="1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0"/>
      <c r="B328" s="1"/>
      <c r="C328" s="1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0"/>
      <c r="B329" s="1"/>
      <c r="C329" s="1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0"/>
      <c r="B330" s="1"/>
      <c r="C330" s="1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0"/>
      <c r="B331" s="1"/>
      <c r="C331" s="1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0"/>
      <c r="B332" s="1"/>
      <c r="C332" s="1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0"/>
      <c r="B333" s="1"/>
      <c r="C333" s="1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0"/>
      <c r="B334" s="1"/>
      <c r="C334" s="1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0"/>
      <c r="B335" s="1"/>
      <c r="C335" s="1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0"/>
      <c r="B336" s="1"/>
      <c r="C336" s="1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0"/>
      <c r="B337" s="1"/>
      <c r="C337" s="1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0"/>
      <c r="B338" s="1"/>
      <c r="C338" s="1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0"/>
      <c r="B339" s="1"/>
      <c r="C339" s="1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0"/>
      <c r="B340" s="1"/>
      <c r="C340" s="1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0"/>
      <c r="B341" s="1"/>
      <c r="C341" s="1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0"/>
      <c r="B342" s="1"/>
      <c r="C342" s="1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0"/>
      <c r="B343" s="1"/>
      <c r="C343" s="1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0"/>
      <c r="B344" s="1"/>
      <c r="C344" s="1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0"/>
      <c r="B345" s="1"/>
      <c r="C345" s="1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0"/>
      <c r="B346" s="1"/>
      <c r="C346" s="1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0"/>
      <c r="B347" s="1"/>
      <c r="C347" s="1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0"/>
      <c r="B348" s="1"/>
      <c r="C348" s="1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0"/>
      <c r="B349" s="1"/>
      <c r="C349" s="1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0"/>
      <c r="B350" s="1"/>
      <c r="C350" s="1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0"/>
      <c r="B351" s="1"/>
      <c r="C351" s="1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0"/>
      <c r="B352" s="1"/>
      <c r="C352" s="1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0"/>
      <c r="B353" s="1"/>
      <c r="C353" s="1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0"/>
      <c r="B354" s="1"/>
      <c r="C354" s="1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0"/>
      <c r="B355" s="1"/>
      <c r="C355" s="1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0"/>
      <c r="B356" s="1"/>
      <c r="C356" s="1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0"/>
      <c r="B357" s="1"/>
      <c r="C357" s="1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0"/>
      <c r="B358" s="1"/>
      <c r="C358" s="1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0"/>
      <c r="B359" s="1"/>
      <c r="C359" s="1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0"/>
      <c r="B360" s="1"/>
      <c r="C360" s="1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0"/>
      <c r="B361" s="1"/>
      <c r="C361" s="1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0"/>
      <c r="B362" s="1"/>
      <c r="C362" s="1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0"/>
      <c r="B363" s="1"/>
      <c r="C363" s="1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0"/>
      <c r="B364" s="1"/>
      <c r="C364" s="1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0"/>
      <c r="B365" s="1"/>
      <c r="C365" s="1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0"/>
      <c r="B366" s="1"/>
      <c r="C366" s="1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0"/>
      <c r="B367" s="1"/>
      <c r="C367" s="1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0"/>
      <c r="B368" s="1"/>
      <c r="C368" s="1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0"/>
      <c r="B369" s="1"/>
      <c r="C369" s="1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0"/>
      <c r="B370" s="1"/>
      <c r="C370" s="1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0"/>
      <c r="B371" s="1"/>
      <c r="C371" s="1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0"/>
      <c r="B372" s="1"/>
      <c r="C372" s="1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0"/>
      <c r="B373" s="1"/>
      <c r="C373" s="1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0"/>
      <c r="B374" s="1"/>
      <c r="C374" s="1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0"/>
      <c r="B375" s="1"/>
      <c r="C375" s="1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0"/>
      <c r="B376" s="1"/>
      <c r="C376" s="1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0"/>
      <c r="B377" s="1"/>
      <c r="C377" s="1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0"/>
      <c r="B378" s="1"/>
      <c r="C378" s="1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0"/>
      <c r="B379" s="1"/>
      <c r="C379" s="1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0"/>
      <c r="B380" s="1"/>
      <c r="C380" s="1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0"/>
      <c r="B381" s="1"/>
      <c r="C381" s="1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0"/>
      <c r="B382" s="1"/>
      <c r="C382" s="1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0"/>
      <c r="B383" s="1"/>
      <c r="C383" s="1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0"/>
      <c r="B384" s="1"/>
      <c r="C384" s="1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0"/>
      <c r="B385" s="1"/>
      <c r="C385" s="1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0"/>
      <c r="B386" s="1"/>
      <c r="C386" s="1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0"/>
      <c r="B387" s="1"/>
      <c r="C387" s="1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0"/>
      <c r="B388" s="1"/>
      <c r="C388" s="1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0"/>
      <c r="B389" s="1"/>
      <c r="C389" s="1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0"/>
      <c r="B390" s="1"/>
      <c r="C390" s="1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0"/>
      <c r="B391" s="1"/>
      <c r="C391" s="1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0"/>
      <c r="B392" s="1"/>
      <c r="C392" s="1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0"/>
      <c r="B393" s="1"/>
      <c r="C393" s="1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0"/>
      <c r="B394" s="1"/>
      <c r="C394" s="1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0"/>
      <c r="B395" s="1"/>
      <c r="C395" s="1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0"/>
      <c r="B396" s="1"/>
      <c r="C396" s="1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0"/>
      <c r="B397" s="1"/>
      <c r="C397" s="1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0"/>
      <c r="B398" s="1"/>
      <c r="C398" s="1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0"/>
      <c r="B399" s="1"/>
      <c r="C399" s="1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0"/>
      <c r="B400" s="1"/>
      <c r="C400" s="1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0"/>
      <c r="B401" s="1"/>
      <c r="C401" s="1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0"/>
      <c r="B402" s="1"/>
      <c r="C402" s="1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0"/>
      <c r="B403" s="1"/>
      <c r="C403" s="1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0"/>
      <c r="B404" s="1"/>
      <c r="C404" s="1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0"/>
      <c r="B405" s="1"/>
      <c r="C405" s="1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0"/>
      <c r="B406" s="1"/>
      <c r="C406" s="1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0"/>
      <c r="B407" s="1"/>
      <c r="C407" s="1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0"/>
      <c r="B408" s="1"/>
      <c r="C408" s="1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0"/>
      <c r="B409" s="1"/>
      <c r="C409" s="1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0"/>
      <c r="B410" s="1"/>
      <c r="C410" s="1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0"/>
      <c r="B411" s="1"/>
      <c r="C411" s="1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0"/>
      <c r="B412" s="1"/>
      <c r="C412" s="1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0"/>
      <c r="B413" s="1"/>
      <c r="C413" s="1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0"/>
      <c r="B414" s="1"/>
      <c r="C414" s="1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0"/>
      <c r="B415" s="1"/>
      <c r="C415" s="1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0"/>
      <c r="B416" s="1"/>
      <c r="C416" s="1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0"/>
      <c r="B417" s="1"/>
      <c r="C417" s="1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0"/>
      <c r="B418" s="1"/>
      <c r="C418" s="1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0"/>
      <c r="B419" s="1"/>
      <c r="C419" s="1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0"/>
      <c r="B420" s="1"/>
      <c r="C420" s="1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0"/>
      <c r="B421" s="1"/>
      <c r="C421" s="1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0"/>
      <c r="B422" s="1"/>
      <c r="C422" s="1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0"/>
      <c r="B423" s="1"/>
      <c r="C423" s="1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0"/>
      <c r="B424" s="1"/>
      <c r="C424" s="1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0"/>
      <c r="B425" s="1"/>
      <c r="C425" s="1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0"/>
      <c r="B426" s="1"/>
      <c r="C426" s="1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0"/>
      <c r="B427" s="1"/>
      <c r="C427" s="1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0"/>
      <c r="B428" s="1"/>
      <c r="C428" s="1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0"/>
      <c r="B429" s="1"/>
      <c r="C429" s="1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0"/>
      <c r="B430" s="1"/>
      <c r="C430" s="1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0"/>
      <c r="B431" s="1"/>
      <c r="C431" s="1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0"/>
      <c r="B432" s="1"/>
      <c r="C432" s="1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0"/>
      <c r="B433" s="1"/>
      <c r="C433" s="1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0"/>
      <c r="B434" s="1"/>
      <c r="C434" s="1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0"/>
      <c r="B435" s="1"/>
      <c r="C435" s="1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0"/>
      <c r="B436" s="1"/>
      <c r="C436" s="1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0"/>
      <c r="B437" s="1"/>
      <c r="C437" s="1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0"/>
      <c r="B438" s="1"/>
      <c r="C438" s="1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0"/>
      <c r="B439" s="1"/>
      <c r="C439" s="1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0"/>
      <c r="B440" s="1"/>
      <c r="C440" s="1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0"/>
      <c r="B441" s="1"/>
      <c r="C441" s="1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0"/>
      <c r="B442" s="1"/>
      <c r="C442" s="1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0"/>
      <c r="B443" s="1"/>
      <c r="C443" s="1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0"/>
      <c r="B444" s="1"/>
      <c r="C444" s="1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0"/>
      <c r="B445" s="1"/>
      <c r="C445" s="1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0"/>
      <c r="B446" s="1"/>
      <c r="C446" s="1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0"/>
      <c r="B447" s="1"/>
      <c r="C447" s="1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0"/>
      <c r="B448" s="1"/>
      <c r="C448" s="1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0"/>
      <c r="B449" s="1"/>
      <c r="C449" s="1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0"/>
      <c r="B450" s="1"/>
      <c r="C450" s="1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0"/>
      <c r="B451" s="1"/>
      <c r="C451" s="1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0"/>
      <c r="B452" s="1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0"/>
      <c r="B453" s="1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0"/>
      <c r="B454" s="1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0"/>
      <c r="B455" s="1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0"/>
      <c r="B456" s="1"/>
      <c r="C456" s="1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0"/>
      <c r="B457" s="1"/>
      <c r="C457" s="1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0"/>
      <c r="B458" s="1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0"/>
      <c r="B459" s="1"/>
      <c r="C459" s="1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0"/>
      <c r="B460" s="1"/>
      <c r="C460" s="1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0"/>
      <c r="B461" s="1"/>
      <c r="C461" s="1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0"/>
      <c r="B462" s="1"/>
      <c r="C462" s="1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0"/>
      <c r="B463" s="1"/>
      <c r="C463" s="1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0"/>
      <c r="B464" s="1"/>
      <c r="C464" s="1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0"/>
      <c r="B465" s="1"/>
      <c r="C465" s="1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0"/>
      <c r="B466" s="1"/>
      <c r="C466" s="1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0"/>
      <c r="B467" s="1"/>
      <c r="C467" s="1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0"/>
      <c r="B468" s="1"/>
      <c r="C468" s="1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0"/>
      <c r="B469" s="1"/>
      <c r="C469" s="1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0"/>
      <c r="B470" s="1"/>
      <c r="C470" s="1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0"/>
      <c r="B471" s="1"/>
      <c r="C471" s="1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0"/>
      <c r="B472" s="1"/>
      <c r="C472" s="1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0"/>
      <c r="B473" s="1"/>
      <c r="C473" s="1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0"/>
      <c r="B474" s="1"/>
      <c r="C474" s="1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0"/>
      <c r="B475" s="1"/>
      <c r="C475" s="1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0"/>
      <c r="B476" s="1"/>
      <c r="C476" s="1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0"/>
      <c r="B477" s="1"/>
      <c r="C477" s="1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0"/>
      <c r="B478" s="1"/>
      <c r="C478" s="1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0"/>
      <c r="B479" s="1"/>
      <c r="C479" s="1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0"/>
      <c r="B480" s="1"/>
      <c r="C480" s="1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0"/>
      <c r="B481" s="1"/>
      <c r="C481" s="1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0"/>
      <c r="B482" s="1"/>
      <c r="C482" s="1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0"/>
      <c r="B483" s="1"/>
      <c r="C483" s="1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0"/>
      <c r="B484" s="1"/>
      <c r="C484" s="1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0"/>
      <c r="B485" s="1"/>
      <c r="C485" s="1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0"/>
      <c r="B486" s="1"/>
      <c r="C486" s="1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0"/>
      <c r="B487" s="1"/>
      <c r="C487" s="1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0"/>
      <c r="B488" s="1"/>
      <c r="C488" s="1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0"/>
      <c r="B489" s="1"/>
      <c r="C489" s="1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0"/>
      <c r="B490" s="1"/>
      <c r="C490" s="1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0"/>
      <c r="B491" s="1"/>
      <c r="C491" s="1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0"/>
      <c r="B492" s="1"/>
      <c r="C492" s="1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0"/>
      <c r="B493" s="1"/>
      <c r="C493" s="1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0"/>
      <c r="B494" s="1"/>
      <c r="C494" s="1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0"/>
      <c r="B495" s="1"/>
      <c r="C495" s="1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0"/>
      <c r="B496" s="1"/>
      <c r="C496" s="1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0"/>
      <c r="B497" s="1"/>
      <c r="C497" s="1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0"/>
      <c r="B498" s="1"/>
      <c r="C498" s="1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0"/>
      <c r="B499" s="1"/>
      <c r="C499" s="1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0"/>
      <c r="B500" s="1"/>
      <c r="C500" s="1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0"/>
      <c r="B501" s="1"/>
      <c r="C501" s="1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0"/>
      <c r="B502" s="1"/>
      <c r="C502" s="1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0"/>
      <c r="B503" s="1"/>
      <c r="C503" s="1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0"/>
      <c r="B504" s="1"/>
      <c r="C504" s="1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0"/>
      <c r="B505" s="1"/>
      <c r="C505" s="1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0"/>
      <c r="B506" s="1"/>
      <c r="C506" s="1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0"/>
      <c r="B507" s="1"/>
      <c r="C507" s="1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0"/>
      <c r="B508" s="1"/>
      <c r="C508" s="1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0"/>
      <c r="B509" s="1"/>
      <c r="C509" s="1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0"/>
      <c r="B510" s="1"/>
      <c r="C510" s="1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0"/>
      <c r="B511" s="1"/>
      <c r="C511" s="1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0"/>
      <c r="B512" s="1"/>
      <c r="C512" s="1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0"/>
      <c r="B513" s="1"/>
      <c r="C513" s="1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0"/>
      <c r="B514" s="1"/>
      <c r="C514" s="1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0"/>
      <c r="B515" s="1"/>
      <c r="C515" s="1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0"/>
      <c r="B516" s="1"/>
      <c r="C516" s="1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0"/>
      <c r="B517" s="1"/>
      <c r="C517" s="1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0"/>
      <c r="B518" s="1"/>
      <c r="C518" s="1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0"/>
      <c r="B519" s="1"/>
      <c r="C519" s="1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0"/>
      <c r="B520" s="1"/>
      <c r="C520" s="1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0"/>
      <c r="B521" s="1"/>
      <c r="C521" s="1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0"/>
      <c r="B522" s="1"/>
      <c r="C522" s="1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0"/>
      <c r="B523" s="1"/>
      <c r="C523" s="1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0"/>
      <c r="B524" s="1"/>
      <c r="C524" s="1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0"/>
      <c r="B525" s="1"/>
      <c r="C525" s="1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0"/>
      <c r="B526" s="1"/>
      <c r="C526" s="1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0"/>
      <c r="B527" s="1"/>
      <c r="C527" s="1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0"/>
      <c r="B528" s="1"/>
      <c r="C528" s="1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0"/>
      <c r="B529" s="1"/>
      <c r="C529" s="1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0"/>
      <c r="B530" s="1"/>
      <c r="C530" s="1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0"/>
      <c r="B531" s="1"/>
      <c r="C531" s="1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0"/>
      <c r="B532" s="1"/>
      <c r="C532" s="1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0"/>
      <c r="B533" s="1"/>
      <c r="C533" s="1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0"/>
      <c r="B534" s="1"/>
      <c r="C534" s="1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0"/>
      <c r="B535" s="1"/>
      <c r="C535" s="1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0"/>
      <c r="B536" s="1"/>
      <c r="C536" s="1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0"/>
      <c r="B537" s="1"/>
      <c r="C537" s="1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0"/>
      <c r="B538" s="1"/>
      <c r="C538" s="1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0"/>
      <c r="B539" s="1"/>
      <c r="C539" s="1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0"/>
      <c r="B540" s="1"/>
      <c r="C540" s="1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0"/>
      <c r="B541" s="1"/>
      <c r="C541" s="1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0"/>
      <c r="B542" s="1"/>
      <c r="C542" s="1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0"/>
      <c r="B543" s="1"/>
      <c r="C543" s="1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0"/>
      <c r="B544" s="1"/>
      <c r="C544" s="1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0"/>
      <c r="B545" s="1"/>
      <c r="C545" s="1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0"/>
      <c r="B546" s="1"/>
      <c r="C546" s="1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0"/>
      <c r="B547" s="1"/>
      <c r="C547" s="1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0"/>
      <c r="B548" s="1"/>
      <c r="C548" s="1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0"/>
      <c r="B549" s="1"/>
      <c r="C549" s="1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0"/>
      <c r="B550" s="1"/>
      <c r="C550" s="1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0"/>
      <c r="B551" s="1"/>
      <c r="C551" s="1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0"/>
      <c r="B552" s="1"/>
      <c r="C552" s="1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0"/>
      <c r="B553" s="1"/>
      <c r="C553" s="1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0"/>
      <c r="B554" s="1"/>
      <c r="C554" s="1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0"/>
      <c r="B555" s="1"/>
      <c r="C555" s="1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0"/>
      <c r="B556" s="1"/>
      <c r="C556" s="1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0"/>
      <c r="B557" s="1"/>
      <c r="C557" s="1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0"/>
      <c r="B558" s="1"/>
      <c r="C558" s="1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0"/>
      <c r="B559" s="1"/>
      <c r="C559" s="1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0"/>
      <c r="B560" s="1"/>
      <c r="C560" s="1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0"/>
      <c r="B561" s="1"/>
      <c r="C561" s="1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0"/>
      <c r="B562" s="1"/>
      <c r="C562" s="1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0"/>
      <c r="B563" s="1"/>
      <c r="C563" s="1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0"/>
      <c r="B564" s="1"/>
      <c r="C564" s="1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0"/>
      <c r="B565" s="1"/>
      <c r="C565" s="1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0"/>
      <c r="B566" s="1"/>
      <c r="C566" s="1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0"/>
      <c r="B567" s="1"/>
      <c r="C567" s="1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0"/>
      <c r="B568" s="1"/>
      <c r="C568" s="1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0"/>
      <c r="B569" s="1"/>
      <c r="C569" s="1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0"/>
      <c r="B570" s="1"/>
      <c r="C570" s="1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0"/>
      <c r="B571" s="1"/>
      <c r="C571" s="1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0"/>
      <c r="B572" s="1"/>
      <c r="C572" s="1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0"/>
      <c r="B573" s="1"/>
      <c r="C573" s="1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0"/>
      <c r="B574" s="1"/>
      <c r="C574" s="1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0"/>
      <c r="B575" s="1"/>
      <c r="C575" s="1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0"/>
      <c r="B576" s="1"/>
      <c r="C576" s="1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0"/>
      <c r="B577" s="1"/>
      <c r="C577" s="1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0"/>
      <c r="B578" s="1"/>
      <c r="C578" s="1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0"/>
      <c r="B579" s="1"/>
      <c r="C579" s="1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0"/>
      <c r="B580" s="1"/>
      <c r="C580" s="1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0"/>
      <c r="B581" s="1"/>
      <c r="C581" s="1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0"/>
      <c r="B582" s="1"/>
      <c r="C582" s="1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0"/>
      <c r="B583" s="1"/>
      <c r="C583" s="1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0"/>
      <c r="B584" s="1"/>
      <c r="C584" s="1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0"/>
      <c r="B585" s="1"/>
      <c r="C585" s="1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0"/>
      <c r="B586" s="1"/>
      <c r="C586" s="1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0"/>
      <c r="B587" s="1"/>
      <c r="C587" s="1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0"/>
      <c r="B588" s="1"/>
      <c r="C588" s="1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0"/>
      <c r="B589" s="1"/>
      <c r="C589" s="1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0"/>
      <c r="B590" s="1"/>
      <c r="C590" s="1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0"/>
      <c r="B591" s="1"/>
      <c r="C591" s="1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0"/>
      <c r="B592" s="1"/>
      <c r="C592" s="1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0"/>
      <c r="B593" s="1"/>
      <c r="C593" s="1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0"/>
      <c r="B594" s="1"/>
      <c r="C594" s="1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0"/>
      <c r="B595" s="1"/>
      <c r="C595" s="1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0"/>
      <c r="B596" s="1"/>
      <c r="C596" s="1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0"/>
      <c r="B597" s="1"/>
      <c r="C597" s="1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0"/>
      <c r="B598" s="1"/>
      <c r="C598" s="1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0"/>
      <c r="B599" s="1"/>
      <c r="C599" s="1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0"/>
      <c r="B600" s="1"/>
      <c r="C600" s="1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0"/>
      <c r="B601" s="1"/>
      <c r="C601" s="1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0"/>
      <c r="B602" s="1"/>
      <c r="C602" s="1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0"/>
      <c r="B603" s="1"/>
      <c r="C603" s="1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0"/>
      <c r="B604" s="1"/>
      <c r="C604" s="1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0"/>
      <c r="B605" s="1"/>
      <c r="C605" s="1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0"/>
      <c r="B606" s="1"/>
      <c r="C606" s="1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0"/>
      <c r="B607" s="1"/>
      <c r="C607" s="1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0"/>
      <c r="B608" s="1"/>
      <c r="C608" s="1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0"/>
      <c r="B609" s="1"/>
      <c r="C609" s="1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0"/>
      <c r="B610" s="1"/>
      <c r="C610" s="1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0"/>
      <c r="B611" s="1"/>
      <c r="C611" s="1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0"/>
      <c r="B612" s="1"/>
      <c r="C612" s="1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0"/>
      <c r="B613" s="1"/>
      <c r="C613" s="1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0"/>
      <c r="B614" s="1"/>
      <c r="C614" s="1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0"/>
      <c r="B615" s="1"/>
      <c r="C615" s="1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0"/>
      <c r="B616" s="1"/>
      <c r="C616" s="1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0"/>
      <c r="B617" s="1"/>
      <c r="C617" s="1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0"/>
      <c r="B618" s="1"/>
      <c r="C618" s="1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0"/>
      <c r="B619" s="1"/>
      <c r="C619" s="1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0"/>
      <c r="B620" s="1"/>
      <c r="C620" s="1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0"/>
      <c r="B621" s="1"/>
      <c r="C621" s="1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0"/>
      <c r="B622" s="1"/>
      <c r="C622" s="1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0"/>
      <c r="B623" s="1"/>
      <c r="C623" s="1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0"/>
      <c r="B624" s="1"/>
      <c r="C624" s="1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0"/>
      <c r="B625" s="1"/>
      <c r="C625" s="1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0"/>
      <c r="B626" s="1"/>
      <c r="C626" s="1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0"/>
      <c r="B627" s="1"/>
      <c r="C627" s="1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0"/>
      <c r="B628" s="1"/>
      <c r="C628" s="1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0"/>
      <c r="B629" s="1"/>
      <c r="C629" s="1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0"/>
      <c r="B630" s="1"/>
      <c r="C630" s="1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0"/>
      <c r="B631" s="1"/>
      <c r="C631" s="1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0"/>
      <c r="B632" s="1"/>
      <c r="C632" s="1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0"/>
      <c r="B633" s="1"/>
      <c r="C633" s="1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0"/>
      <c r="B634" s="1"/>
      <c r="C634" s="1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0"/>
      <c r="B635" s="1"/>
      <c r="C635" s="1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0"/>
      <c r="B636" s="1"/>
      <c r="C636" s="1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0"/>
      <c r="B637" s="1"/>
      <c r="C637" s="1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0"/>
      <c r="B638" s="1"/>
      <c r="C638" s="1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0"/>
      <c r="B639" s="1"/>
      <c r="C639" s="1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0"/>
      <c r="B640" s="1"/>
      <c r="C640" s="1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0"/>
      <c r="B641" s="1"/>
      <c r="C641" s="1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0"/>
      <c r="B642" s="1"/>
      <c r="C642" s="1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0"/>
      <c r="B643" s="1"/>
      <c r="C643" s="1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0"/>
      <c r="B644" s="1"/>
      <c r="C644" s="1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0"/>
      <c r="B645" s="1"/>
      <c r="C645" s="1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0"/>
      <c r="B646" s="1"/>
      <c r="C646" s="1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0"/>
      <c r="B647" s="1"/>
      <c r="C647" s="1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0"/>
      <c r="B648" s="1"/>
      <c r="C648" s="1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0"/>
      <c r="B649" s="1"/>
      <c r="C649" s="1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0"/>
      <c r="B650" s="1"/>
      <c r="C650" s="1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0"/>
      <c r="B651" s="1"/>
      <c r="C651" s="1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0"/>
      <c r="B652" s="1"/>
      <c r="C652" s="1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0"/>
      <c r="B653" s="1"/>
      <c r="C653" s="1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0"/>
      <c r="B654" s="1"/>
      <c r="C654" s="1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0"/>
      <c r="B655" s="1"/>
      <c r="C655" s="1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0"/>
      <c r="B656" s="1"/>
      <c r="C656" s="1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0"/>
      <c r="B657" s="1"/>
      <c r="C657" s="1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0"/>
      <c r="B658" s="1"/>
      <c r="C658" s="1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0"/>
      <c r="B659" s="1"/>
      <c r="C659" s="1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0"/>
      <c r="B660" s="1"/>
      <c r="C660" s="1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0"/>
      <c r="B661" s="1"/>
      <c r="C661" s="1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0"/>
      <c r="B662" s="1"/>
      <c r="C662" s="1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0"/>
      <c r="B663" s="1"/>
      <c r="C663" s="1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0"/>
      <c r="B664" s="1"/>
      <c r="C664" s="1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0"/>
      <c r="B665" s="1"/>
      <c r="C665" s="1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0"/>
      <c r="B666" s="1"/>
      <c r="C666" s="1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0"/>
      <c r="B667" s="1"/>
      <c r="C667" s="1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0"/>
      <c r="B668" s="1"/>
      <c r="C668" s="1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0"/>
      <c r="B669" s="1"/>
      <c r="C669" s="1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0"/>
      <c r="B670" s="1"/>
      <c r="C670" s="1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0"/>
      <c r="B671" s="1"/>
      <c r="C671" s="1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0"/>
      <c r="B672" s="1"/>
      <c r="C672" s="1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0"/>
      <c r="B673" s="1"/>
      <c r="C673" s="1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0"/>
      <c r="B674" s="1"/>
      <c r="C674" s="1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0"/>
      <c r="B675" s="1"/>
      <c r="C675" s="1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0"/>
      <c r="B676" s="1"/>
      <c r="C676" s="1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0"/>
      <c r="B677" s="1"/>
      <c r="C677" s="1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0"/>
      <c r="B678" s="1"/>
      <c r="C678" s="1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0"/>
      <c r="B679" s="1"/>
      <c r="C679" s="1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0"/>
      <c r="B680" s="1"/>
      <c r="C680" s="1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0"/>
      <c r="B681" s="1"/>
      <c r="C681" s="1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0"/>
      <c r="B682" s="1"/>
      <c r="C682" s="1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0"/>
      <c r="B683" s="1"/>
      <c r="C683" s="1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0"/>
      <c r="B684" s="1"/>
      <c r="C684" s="1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0"/>
      <c r="B685" s="1"/>
      <c r="C685" s="1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0"/>
      <c r="B686" s="1"/>
      <c r="C686" s="1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0"/>
      <c r="B687" s="1"/>
      <c r="C687" s="1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0"/>
      <c r="B688" s="1"/>
      <c r="C688" s="1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0"/>
      <c r="B689" s="1"/>
      <c r="C689" s="1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0"/>
      <c r="B690" s="1"/>
      <c r="C690" s="1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0"/>
      <c r="B691" s="1"/>
      <c r="C691" s="1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0"/>
      <c r="B692" s="1"/>
      <c r="C692" s="1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0"/>
      <c r="B693" s="1"/>
      <c r="C693" s="1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0"/>
      <c r="B694" s="1"/>
      <c r="C694" s="1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0"/>
      <c r="B695" s="1"/>
      <c r="C695" s="1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0"/>
      <c r="B696" s="1"/>
      <c r="C696" s="1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0"/>
      <c r="B697" s="1"/>
      <c r="C697" s="1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0"/>
      <c r="B698" s="1"/>
      <c r="C698" s="1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0"/>
      <c r="B699" s="1"/>
      <c r="C699" s="1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0"/>
      <c r="B700" s="1"/>
      <c r="C700" s="1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0"/>
      <c r="B701" s="1"/>
      <c r="C701" s="1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0"/>
      <c r="B702" s="1"/>
      <c r="C702" s="1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0"/>
      <c r="B703" s="1"/>
      <c r="C703" s="1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0"/>
      <c r="B704" s="1"/>
      <c r="C704" s="1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0"/>
      <c r="B705" s="1"/>
      <c r="C705" s="1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0"/>
      <c r="B706" s="1"/>
      <c r="C706" s="1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0"/>
      <c r="B707" s="1"/>
      <c r="C707" s="1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0"/>
      <c r="B708" s="1"/>
      <c r="C708" s="1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0"/>
      <c r="B709" s="1"/>
      <c r="C709" s="1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0"/>
      <c r="B710" s="1"/>
      <c r="C710" s="1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0"/>
      <c r="B711" s="1"/>
      <c r="C711" s="1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0"/>
      <c r="B712" s="1"/>
      <c r="C712" s="1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0"/>
      <c r="B713" s="1"/>
      <c r="C713" s="1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0"/>
      <c r="B714" s="1"/>
      <c r="C714" s="1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0"/>
      <c r="B715" s="1"/>
      <c r="C715" s="1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0"/>
      <c r="B716" s="1"/>
      <c r="C716" s="1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0"/>
      <c r="B717" s="1"/>
      <c r="C717" s="1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0"/>
      <c r="B718" s="1"/>
      <c r="C718" s="1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0"/>
      <c r="B719" s="1"/>
      <c r="C719" s="1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0"/>
      <c r="B720" s="1"/>
      <c r="C720" s="1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0"/>
      <c r="B721" s="1"/>
      <c r="C721" s="1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0"/>
      <c r="B722" s="1"/>
      <c r="C722" s="1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0"/>
      <c r="B723" s="1"/>
      <c r="C723" s="1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0"/>
      <c r="B724" s="1"/>
      <c r="C724" s="1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0"/>
      <c r="B725" s="1"/>
      <c r="C725" s="1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0"/>
      <c r="B726" s="1"/>
      <c r="C726" s="1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0"/>
      <c r="B727" s="1"/>
      <c r="C727" s="1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0"/>
      <c r="B728" s="1"/>
      <c r="C728" s="1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0"/>
      <c r="B729" s="1"/>
      <c r="C729" s="1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0"/>
      <c r="B730" s="1"/>
      <c r="C730" s="1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0"/>
      <c r="B731" s="1"/>
      <c r="C731" s="1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0"/>
      <c r="B732" s="1"/>
      <c r="C732" s="1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0"/>
      <c r="B733" s="1"/>
      <c r="C733" s="1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0"/>
      <c r="B734" s="1"/>
      <c r="C734" s="1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0"/>
      <c r="B735" s="1"/>
      <c r="C735" s="1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0"/>
      <c r="B736" s="1"/>
      <c r="C736" s="1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0"/>
      <c r="B737" s="1"/>
      <c r="C737" s="1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0"/>
      <c r="B738" s="1"/>
      <c r="C738" s="1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0"/>
      <c r="B739" s="1"/>
      <c r="C739" s="1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0"/>
      <c r="B740" s="1"/>
      <c r="C740" s="1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0"/>
      <c r="B741" s="1"/>
      <c r="C741" s="1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0"/>
      <c r="B742" s="1"/>
      <c r="C742" s="1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0"/>
      <c r="B743" s="1"/>
      <c r="C743" s="1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0"/>
      <c r="B744" s="1"/>
      <c r="C744" s="1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0"/>
      <c r="B745" s="1"/>
      <c r="C745" s="1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0"/>
      <c r="B746" s="1"/>
      <c r="C746" s="1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0"/>
      <c r="B747" s="1"/>
      <c r="C747" s="1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0"/>
      <c r="B748" s="1"/>
      <c r="C748" s="1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0"/>
      <c r="B749" s="1"/>
      <c r="C749" s="1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0"/>
      <c r="B750" s="1"/>
      <c r="C750" s="1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0"/>
      <c r="B751" s="1"/>
      <c r="C751" s="1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0"/>
      <c r="B752" s="1"/>
      <c r="C752" s="1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0"/>
      <c r="B753" s="1"/>
      <c r="C753" s="1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0"/>
      <c r="B754" s="1"/>
      <c r="C754" s="1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0"/>
      <c r="B755" s="1"/>
      <c r="C755" s="1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0"/>
      <c r="B756" s="1"/>
      <c r="C756" s="1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0"/>
      <c r="B757" s="1"/>
      <c r="C757" s="1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0"/>
      <c r="B758" s="1"/>
      <c r="C758" s="1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0"/>
      <c r="B759" s="1"/>
      <c r="C759" s="1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0"/>
      <c r="B760" s="1"/>
      <c r="C760" s="1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0"/>
      <c r="B761" s="1"/>
      <c r="C761" s="1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0"/>
      <c r="B762" s="1"/>
      <c r="C762" s="1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0"/>
      <c r="B763" s="1"/>
      <c r="C763" s="1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0"/>
      <c r="B764" s="1"/>
      <c r="C764" s="1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0"/>
      <c r="B765" s="1"/>
      <c r="C765" s="1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0"/>
      <c r="B766" s="1"/>
      <c r="C766" s="1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0"/>
      <c r="B767" s="1"/>
      <c r="C767" s="1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0"/>
      <c r="B768" s="1"/>
      <c r="C768" s="1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0"/>
      <c r="B769" s="1"/>
      <c r="C769" s="1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0"/>
      <c r="B770" s="1"/>
      <c r="C770" s="1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0"/>
      <c r="B771" s="1"/>
      <c r="C771" s="1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0"/>
      <c r="B772" s="1"/>
      <c r="C772" s="1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0"/>
      <c r="B773" s="1"/>
      <c r="C773" s="1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0"/>
      <c r="B774" s="1"/>
      <c r="C774" s="1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0"/>
      <c r="B775" s="1"/>
      <c r="C775" s="1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0"/>
      <c r="B776" s="1"/>
      <c r="C776" s="1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0"/>
      <c r="B777" s="1"/>
      <c r="C777" s="1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0"/>
      <c r="B778" s="1"/>
      <c r="C778" s="1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0"/>
      <c r="B779" s="1"/>
      <c r="C779" s="1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0"/>
      <c r="B780" s="1"/>
      <c r="C780" s="1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0"/>
      <c r="B781" s="1"/>
      <c r="C781" s="1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0"/>
      <c r="B782" s="1"/>
      <c r="C782" s="1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0"/>
      <c r="B783" s="1"/>
      <c r="C783" s="1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0"/>
      <c r="B784" s="1"/>
      <c r="C784" s="1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0"/>
      <c r="B785" s="1"/>
      <c r="C785" s="1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0"/>
      <c r="B786" s="1"/>
      <c r="C786" s="1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0"/>
      <c r="B787" s="1"/>
      <c r="C787" s="1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0"/>
      <c r="B788" s="1"/>
      <c r="C788" s="1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0"/>
      <c r="B789" s="1"/>
      <c r="C789" s="1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0"/>
      <c r="B790" s="1"/>
      <c r="C790" s="1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0"/>
      <c r="B791" s="1"/>
      <c r="C791" s="1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0"/>
      <c r="B792" s="1"/>
      <c r="C792" s="1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0"/>
      <c r="B793" s="1"/>
      <c r="C793" s="1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0"/>
      <c r="B794" s="1"/>
      <c r="C794" s="1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0"/>
      <c r="B795" s="1"/>
      <c r="C795" s="1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0"/>
      <c r="B796" s="1"/>
      <c r="C796" s="1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0"/>
      <c r="B797" s="1"/>
      <c r="C797" s="1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0"/>
      <c r="B798" s="1"/>
      <c r="C798" s="1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0"/>
      <c r="B799" s="1"/>
      <c r="C799" s="1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0"/>
      <c r="B800" s="1"/>
      <c r="C800" s="1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0"/>
      <c r="B801" s="1"/>
      <c r="C801" s="1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0"/>
      <c r="B802" s="1"/>
      <c r="C802" s="1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0"/>
      <c r="B803" s="1"/>
      <c r="C803" s="1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0"/>
      <c r="B804" s="1"/>
      <c r="C804" s="1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0"/>
      <c r="B805" s="1"/>
      <c r="C805" s="1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0"/>
      <c r="B806" s="1"/>
      <c r="C806" s="1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0"/>
      <c r="B807" s="1"/>
      <c r="C807" s="1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0"/>
      <c r="B808" s="1"/>
      <c r="C808" s="1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0"/>
      <c r="B809" s="1"/>
      <c r="C809" s="1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0"/>
      <c r="B810" s="1"/>
      <c r="C810" s="1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0"/>
      <c r="B811" s="1"/>
      <c r="C811" s="1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0"/>
      <c r="B812" s="1"/>
      <c r="C812" s="1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0"/>
      <c r="B813" s="1"/>
      <c r="C813" s="1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0"/>
      <c r="B814" s="1"/>
      <c r="C814" s="1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0"/>
      <c r="B815" s="1"/>
      <c r="C815" s="1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0"/>
      <c r="B816" s="1"/>
      <c r="C816" s="1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0"/>
      <c r="B817" s="1"/>
      <c r="C817" s="1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0"/>
      <c r="B818" s="1"/>
      <c r="C818" s="1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0"/>
      <c r="B819" s="1"/>
      <c r="C819" s="1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0"/>
      <c r="B820" s="1"/>
      <c r="C820" s="1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0"/>
      <c r="B821" s="1"/>
      <c r="C821" s="1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0"/>
      <c r="B822" s="1"/>
      <c r="C822" s="1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0"/>
      <c r="B823" s="1"/>
      <c r="C823" s="1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0"/>
      <c r="B824" s="1"/>
      <c r="C824" s="1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0"/>
      <c r="B825" s="1"/>
      <c r="C825" s="1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0"/>
      <c r="B826" s="1"/>
      <c r="C826" s="1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0"/>
      <c r="B827" s="1"/>
      <c r="C827" s="1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0"/>
      <c r="B828" s="1"/>
      <c r="C828" s="1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0"/>
      <c r="B829" s="1"/>
      <c r="C829" s="1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0"/>
      <c r="B830" s="1"/>
      <c r="C830" s="1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0"/>
      <c r="B831" s="1"/>
      <c r="C831" s="1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0"/>
      <c r="B832" s="1"/>
      <c r="C832" s="1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0"/>
      <c r="B833" s="1"/>
      <c r="C833" s="1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0"/>
      <c r="B834" s="1"/>
      <c r="C834" s="1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0"/>
      <c r="B835" s="1"/>
      <c r="C835" s="1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0"/>
      <c r="B836" s="1"/>
      <c r="C836" s="1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0"/>
      <c r="B837" s="1"/>
      <c r="C837" s="1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0"/>
      <c r="B838" s="1"/>
      <c r="C838" s="1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0"/>
      <c r="B839" s="1"/>
      <c r="C839" s="1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0"/>
      <c r="B840" s="1"/>
      <c r="C840" s="1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0"/>
      <c r="B841" s="1"/>
      <c r="C841" s="1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0"/>
      <c r="B842" s="1"/>
      <c r="C842" s="1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0"/>
      <c r="B843" s="1"/>
      <c r="C843" s="1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0"/>
      <c r="B844" s="1"/>
      <c r="C844" s="1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0"/>
      <c r="B845" s="1"/>
      <c r="C845" s="1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0"/>
      <c r="B846" s="1"/>
      <c r="C846" s="1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0"/>
      <c r="B847" s="1"/>
      <c r="C847" s="1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0"/>
      <c r="B848" s="1"/>
      <c r="C848" s="1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0"/>
      <c r="B849" s="1"/>
      <c r="C849" s="1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0"/>
      <c r="B850" s="1"/>
      <c r="C850" s="1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0"/>
      <c r="B851" s="1"/>
      <c r="C851" s="1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0"/>
      <c r="B852" s="1"/>
      <c r="C852" s="1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0"/>
      <c r="B853" s="1"/>
      <c r="C853" s="1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0"/>
      <c r="B854" s="1"/>
      <c r="C854" s="1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0"/>
      <c r="B855" s="1"/>
      <c r="C855" s="1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0"/>
      <c r="B856" s="1"/>
      <c r="C856" s="1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0"/>
      <c r="B857" s="1"/>
      <c r="C857" s="1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0"/>
      <c r="B858" s="1"/>
      <c r="C858" s="1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0"/>
      <c r="B859" s="1"/>
      <c r="C859" s="1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0"/>
      <c r="B860" s="1"/>
      <c r="C860" s="1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0"/>
      <c r="B861" s="1"/>
      <c r="C861" s="1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0"/>
      <c r="B862" s="1"/>
      <c r="C862" s="1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0"/>
      <c r="B863" s="1"/>
      <c r="C863" s="1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0"/>
      <c r="B864" s="1"/>
      <c r="C864" s="1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0"/>
      <c r="B865" s="1"/>
      <c r="C865" s="1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0"/>
      <c r="B866" s="1"/>
      <c r="C866" s="1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0"/>
      <c r="B867" s="1"/>
      <c r="C867" s="1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0"/>
      <c r="B868" s="1"/>
      <c r="C868" s="1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0"/>
      <c r="B869" s="1"/>
      <c r="C869" s="1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0"/>
      <c r="B870" s="1"/>
      <c r="C870" s="1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0"/>
      <c r="B871" s="1"/>
      <c r="C871" s="1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0"/>
      <c r="B872" s="1"/>
      <c r="C872" s="1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0"/>
      <c r="B873" s="1"/>
      <c r="C873" s="1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0"/>
      <c r="B874" s="1"/>
      <c r="C874" s="1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0"/>
      <c r="B875" s="1"/>
      <c r="C875" s="1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0"/>
      <c r="B876" s="1"/>
      <c r="C876" s="1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0"/>
      <c r="B877" s="1"/>
      <c r="C877" s="1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0"/>
      <c r="B878" s="1"/>
      <c r="C878" s="1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0"/>
      <c r="B879" s="1"/>
      <c r="C879" s="1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0"/>
      <c r="B880" s="1"/>
      <c r="C880" s="1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0"/>
      <c r="B881" s="1"/>
      <c r="C881" s="1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0"/>
      <c r="B882" s="1"/>
      <c r="C882" s="1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0"/>
      <c r="B883" s="1"/>
      <c r="C883" s="1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0"/>
      <c r="B884" s="1"/>
      <c r="C884" s="1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0"/>
      <c r="B885" s="1"/>
      <c r="C885" s="1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0"/>
      <c r="B886" s="1"/>
      <c r="C886" s="1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0"/>
      <c r="B887" s="1"/>
      <c r="C887" s="1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0"/>
      <c r="B888" s="1"/>
      <c r="C888" s="1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0"/>
      <c r="B889" s="1"/>
      <c r="C889" s="1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0"/>
      <c r="B890" s="1"/>
      <c r="C890" s="1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0"/>
      <c r="B891" s="1"/>
      <c r="C891" s="1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0"/>
      <c r="B892" s="1"/>
      <c r="C892" s="1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0"/>
      <c r="B893" s="1"/>
      <c r="C893" s="1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0"/>
      <c r="B894" s="1"/>
      <c r="C894" s="1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0"/>
      <c r="B895" s="1"/>
      <c r="C895" s="1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0"/>
      <c r="B896" s="1"/>
      <c r="C896" s="1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0"/>
      <c r="B897" s="1"/>
      <c r="C897" s="1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0"/>
      <c r="B898" s="1"/>
      <c r="C898" s="1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0"/>
      <c r="B899" s="1"/>
      <c r="C899" s="1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0"/>
      <c r="B900" s="1"/>
      <c r="C900" s="1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0"/>
      <c r="B901" s="1"/>
      <c r="C901" s="1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0"/>
      <c r="B902" s="1"/>
      <c r="C902" s="1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0"/>
      <c r="B903" s="1"/>
      <c r="C903" s="1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0"/>
      <c r="B904" s="1"/>
      <c r="C904" s="1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0"/>
      <c r="B905" s="1"/>
      <c r="C905" s="1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0"/>
      <c r="B906" s="1"/>
      <c r="C906" s="1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0"/>
      <c r="B907" s="1"/>
      <c r="C907" s="1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0"/>
      <c r="B908" s="1"/>
      <c r="C908" s="1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0"/>
      <c r="B909" s="1"/>
      <c r="C909" s="1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0"/>
      <c r="B910" s="1"/>
      <c r="C910" s="1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0"/>
      <c r="B911" s="1"/>
      <c r="C911" s="1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0"/>
      <c r="B912" s="1"/>
      <c r="C912" s="1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0"/>
      <c r="B913" s="1"/>
      <c r="C913" s="1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0"/>
      <c r="B914" s="1"/>
      <c r="C914" s="1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0"/>
      <c r="B915" s="1"/>
      <c r="C915" s="1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0"/>
      <c r="B916" s="1"/>
      <c r="C916" s="1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0"/>
      <c r="B917" s="1"/>
      <c r="C917" s="1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0"/>
      <c r="B918" s="1"/>
      <c r="C918" s="1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0"/>
      <c r="B919" s="1"/>
      <c r="C919" s="1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0"/>
      <c r="B920" s="1"/>
      <c r="C920" s="1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0"/>
      <c r="B921" s="1"/>
      <c r="C921" s="1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0"/>
      <c r="B922" s="1"/>
      <c r="C922" s="1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0"/>
      <c r="B923" s="1"/>
      <c r="C923" s="1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0"/>
      <c r="B924" s="1"/>
      <c r="C924" s="1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0"/>
      <c r="B925" s="1"/>
      <c r="C925" s="1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0"/>
      <c r="B926" s="1"/>
      <c r="C926" s="1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0"/>
      <c r="B927" s="1"/>
      <c r="C927" s="1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0"/>
      <c r="B928" s="1"/>
      <c r="C928" s="1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0"/>
      <c r="B929" s="1"/>
      <c r="C929" s="1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0"/>
      <c r="B930" s="1"/>
      <c r="C930" s="1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0"/>
      <c r="B931" s="1"/>
      <c r="C931" s="1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0"/>
      <c r="B932" s="1"/>
      <c r="C932" s="1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0"/>
      <c r="B933" s="1"/>
      <c r="C933" s="1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0"/>
      <c r="B934" s="1"/>
      <c r="C934" s="1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0"/>
      <c r="B935" s="1"/>
      <c r="C935" s="1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0"/>
      <c r="B936" s="1"/>
      <c r="C936" s="1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0"/>
      <c r="B937" s="1"/>
      <c r="C937" s="1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0"/>
      <c r="B938" s="1"/>
      <c r="C938" s="1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0"/>
      <c r="B939" s="1"/>
      <c r="C939" s="1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0"/>
      <c r="B940" s="1"/>
      <c r="C940" s="1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0"/>
      <c r="B941" s="1"/>
      <c r="C941" s="1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0"/>
      <c r="B942" s="1"/>
      <c r="C942" s="1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0"/>
      <c r="B943" s="1"/>
      <c r="C943" s="1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0"/>
      <c r="B944" s="1"/>
      <c r="C944" s="1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0"/>
      <c r="B945" s="1"/>
      <c r="C945" s="1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0"/>
      <c r="B946" s="1"/>
      <c r="C946" s="1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0"/>
      <c r="B947" s="1"/>
      <c r="C947" s="1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0"/>
      <c r="B948" s="1"/>
      <c r="C948" s="1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0"/>
      <c r="B949" s="1"/>
      <c r="C949" s="1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0"/>
      <c r="B950" s="1"/>
      <c r="C950" s="1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0"/>
      <c r="B951" s="1"/>
      <c r="C951" s="1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0"/>
      <c r="B952" s="1"/>
      <c r="C952" s="1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0"/>
      <c r="B953" s="1"/>
      <c r="C953" s="1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0"/>
      <c r="B954" s="1"/>
      <c r="C954" s="1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0"/>
      <c r="B955" s="1"/>
      <c r="C955" s="1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0"/>
      <c r="B956" s="1"/>
      <c r="C956" s="1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0"/>
      <c r="B957" s="1"/>
      <c r="C957" s="1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0"/>
      <c r="B958" s="1"/>
      <c r="C958" s="1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0"/>
      <c r="B959" s="1"/>
      <c r="C959" s="1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0"/>
      <c r="B960" s="1"/>
      <c r="C960" s="1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0"/>
      <c r="B961" s="1"/>
      <c r="C961" s="1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0"/>
      <c r="B962" s="1"/>
      <c r="C962" s="1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0"/>
      <c r="B963" s="1"/>
      <c r="C963" s="1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0"/>
      <c r="B964" s="1"/>
      <c r="C964" s="1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0"/>
      <c r="B965" s="1"/>
      <c r="C965" s="1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0"/>
      <c r="B966" s="1"/>
      <c r="C966" s="1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0"/>
      <c r="B967" s="1"/>
      <c r="C967" s="1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0"/>
      <c r="B968" s="1"/>
      <c r="C968" s="1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0"/>
      <c r="B969" s="1"/>
      <c r="C969" s="1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0"/>
      <c r="B970" s="1"/>
      <c r="C970" s="1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0"/>
      <c r="B971" s="1"/>
      <c r="C971" s="1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0"/>
      <c r="B972" s="1"/>
      <c r="C972" s="1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0"/>
      <c r="B973" s="1"/>
      <c r="C973" s="1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0"/>
      <c r="B974" s="1"/>
      <c r="C974" s="1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0"/>
      <c r="B975" s="1"/>
      <c r="C975" s="1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0"/>
      <c r="B976" s="1"/>
      <c r="C976" s="1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0"/>
      <c r="B977" s="1"/>
      <c r="C977" s="1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0"/>
      <c r="B978" s="1"/>
      <c r="C978" s="1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0"/>
      <c r="B979" s="1"/>
      <c r="C979" s="1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0"/>
      <c r="B980" s="1"/>
      <c r="C980" s="1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0"/>
      <c r="B981" s="1"/>
      <c r="C981" s="1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0"/>
      <c r="B982" s="1"/>
      <c r="C982" s="1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0"/>
      <c r="B983" s="1"/>
      <c r="C983" s="1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0"/>
      <c r="B984" s="1"/>
      <c r="C984" s="1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0"/>
      <c r="B985" s="1"/>
      <c r="C985" s="1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0"/>
      <c r="B986" s="1"/>
      <c r="C986" s="1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0"/>
      <c r="B987" s="1"/>
      <c r="C987" s="1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0"/>
      <c r="B988" s="1"/>
      <c r="C988" s="1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0"/>
      <c r="B989" s="1"/>
      <c r="C989" s="1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0"/>
      <c r="B990" s="1"/>
      <c r="C990" s="1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0"/>
      <c r="B991" s="1"/>
      <c r="C991" s="1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0"/>
      <c r="B992" s="1"/>
      <c r="C992" s="1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0"/>
      <c r="B993" s="1"/>
      <c r="C993" s="1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0"/>
      <c r="B994" s="1"/>
      <c r="C994" s="1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0"/>
      <c r="B995" s="1"/>
      <c r="C995" s="1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0"/>
      <c r="B996" s="1"/>
      <c r="C996" s="1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0"/>
      <c r="B997" s="1"/>
      <c r="C997" s="1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0"/>
      <c r="B998" s="1"/>
      <c r="C998" s="1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0"/>
      <c r="B999" s="1"/>
      <c r="C999" s="1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0"/>
      <c r="B1000" s="1"/>
      <c r="C1000" s="1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F59:G59"/>
    <mergeCell ref="F57:G57"/>
    <mergeCell ref="F58:G58"/>
    <mergeCell ref="D2:E2"/>
    <mergeCell ref="B1:E1"/>
  </mergeCells>
  <phoneticPr fontId="21" type="noConversion"/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  <pageSetUpPr fitToPage="1"/>
  </sheetPr>
  <dimension ref="A1:Z1000"/>
  <sheetViews>
    <sheetView showGridLines="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ColWidth="14.42578125" defaultRowHeight="15" customHeight="1"/>
  <cols>
    <col min="1" max="1" width="4.28515625" customWidth="1"/>
    <col min="2" max="2" width="8.7109375" customWidth="1"/>
    <col min="3" max="3" width="5" customWidth="1"/>
    <col min="4" max="4" width="4.28515625" customWidth="1"/>
    <col min="5" max="5" width="32.85546875" customWidth="1"/>
    <col min="6" max="6" width="17.85546875" customWidth="1"/>
    <col min="7" max="7" width="7.28515625" customWidth="1"/>
    <col min="8" max="16" width="11.7109375" customWidth="1"/>
    <col min="17" max="26" width="9.140625" customWidth="1"/>
  </cols>
  <sheetData>
    <row r="1" spans="1:26" ht="30" customHeight="1">
      <c r="A1" s="3"/>
      <c r="B1" s="12" t="str">
        <f>계정!G1</f>
        <v>2017년 중남미 Vision Trip (선교소위)</v>
      </c>
      <c r="C1" s="13"/>
      <c r="D1" s="3"/>
      <c r="E1" s="3"/>
      <c r="F1" s="3"/>
      <c r="G1" s="3"/>
      <c r="H1" s="14"/>
      <c r="I1" s="14"/>
      <c r="J1" s="14"/>
      <c r="K1" s="14"/>
      <c r="L1" s="14"/>
      <c r="M1" s="14"/>
      <c r="N1" s="14"/>
      <c r="O1" s="15" t="s">
        <v>45</v>
      </c>
      <c r="P1" s="16">
        <v>1</v>
      </c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6.5" customHeight="1">
      <c r="A2" s="17" t="s">
        <v>46</v>
      </c>
      <c r="B2" s="18" t="s">
        <v>48</v>
      </c>
      <c r="C2" s="18"/>
      <c r="D2" s="17" t="s">
        <v>50</v>
      </c>
      <c r="E2" s="17" t="s">
        <v>51</v>
      </c>
      <c r="F2" s="17" t="s">
        <v>52</v>
      </c>
      <c r="G2" s="17" t="s">
        <v>53</v>
      </c>
      <c r="H2" s="19" t="s">
        <v>54</v>
      </c>
      <c r="I2" s="17" t="s">
        <v>55</v>
      </c>
      <c r="J2" s="17" t="s">
        <v>56</v>
      </c>
      <c r="K2" s="20" t="s">
        <v>57</v>
      </c>
      <c r="L2" s="17" t="s">
        <v>60</v>
      </c>
      <c r="M2" s="21" t="s">
        <v>62</v>
      </c>
      <c r="N2" s="22" t="s">
        <v>63</v>
      </c>
      <c r="O2" s="17" t="s">
        <v>65</v>
      </c>
      <c r="P2" s="17" t="s">
        <v>66</v>
      </c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>
      <c r="A3" s="23">
        <f t="shared" ref="A3:A48" si="0">ROW()-2</f>
        <v>1</v>
      </c>
      <c r="B3" s="25">
        <v>42823</v>
      </c>
      <c r="C3" s="28">
        <f t="shared" ref="C3:C48" si="1">IF(B3="","",B3)</f>
        <v>42823</v>
      </c>
      <c r="D3" s="29" t="s">
        <v>26</v>
      </c>
      <c r="E3" s="30" t="s">
        <v>69</v>
      </c>
      <c r="F3" s="31"/>
      <c r="G3" s="33">
        <f t="shared" ref="G3:G48" si="2">EXR</f>
        <v>1</v>
      </c>
      <c r="H3" s="34">
        <v>1500</v>
      </c>
      <c r="I3" s="35"/>
      <c r="J3" s="35">
        <f>H3-I3</f>
        <v>1500</v>
      </c>
      <c r="K3" s="36"/>
      <c r="L3" s="35"/>
      <c r="M3" s="37">
        <f>K3-L3</f>
        <v>0</v>
      </c>
      <c r="N3" s="39">
        <f t="shared" ref="N3:N48" si="3">H3+ROUND(K3/G3,2)</f>
        <v>1500</v>
      </c>
      <c r="O3" s="35">
        <f t="shared" ref="O3:O48" si="4">I3+ROUND(L3/G3,2)</f>
        <v>0</v>
      </c>
      <c r="P3" s="35">
        <f>N3-O3</f>
        <v>1500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0">
        <f t="shared" si="0"/>
        <v>2</v>
      </c>
      <c r="B4" s="25">
        <v>42823</v>
      </c>
      <c r="C4" s="28">
        <f t="shared" si="1"/>
        <v>42823</v>
      </c>
      <c r="D4" s="29" t="s">
        <v>104</v>
      </c>
      <c r="E4" s="30" t="s">
        <v>105</v>
      </c>
      <c r="F4" s="30"/>
      <c r="G4" s="33">
        <f t="shared" si="2"/>
        <v>1</v>
      </c>
      <c r="H4" s="41"/>
      <c r="I4" s="42">
        <v>266</v>
      </c>
      <c r="J4" s="42">
        <f t="shared" ref="J4:J48" si="5">J3+H4-I4</f>
        <v>1234</v>
      </c>
      <c r="K4" s="43"/>
      <c r="L4" s="42"/>
      <c r="M4" s="44">
        <f t="shared" ref="M4:M48" si="6">M3+K4-L4</f>
        <v>0</v>
      </c>
      <c r="N4" s="45">
        <f t="shared" si="3"/>
        <v>0</v>
      </c>
      <c r="O4" s="42">
        <f t="shared" si="4"/>
        <v>266</v>
      </c>
      <c r="P4" s="42">
        <f t="shared" ref="P4:P48" si="7">P3+N4-O4</f>
        <v>1234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40">
        <f t="shared" si="0"/>
        <v>3</v>
      </c>
      <c r="B5" s="25">
        <v>42824</v>
      </c>
      <c r="C5" s="28">
        <f t="shared" si="1"/>
        <v>42824</v>
      </c>
      <c r="D5" s="29" t="s">
        <v>128</v>
      </c>
      <c r="E5" s="30" t="s">
        <v>130</v>
      </c>
      <c r="F5" s="30"/>
      <c r="G5" s="33">
        <f t="shared" si="2"/>
        <v>1</v>
      </c>
      <c r="H5" s="41"/>
      <c r="I5" s="42">
        <f>25*2</f>
        <v>50</v>
      </c>
      <c r="J5" s="42">
        <f t="shared" si="5"/>
        <v>1184</v>
      </c>
      <c r="K5" s="43"/>
      <c r="L5" s="42"/>
      <c r="M5" s="44">
        <f t="shared" si="6"/>
        <v>0</v>
      </c>
      <c r="N5" s="45">
        <f t="shared" si="3"/>
        <v>0</v>
      </c>
      <c r="O5" s="42">
        <f t="shared" si="4"/>
        <v>50</v>
      </c>
      <c r="P5" s="42">
        <f t="shared" si="7"/>
        <v>1184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40">
        <f t="shared" si="0"/>
        <v>4</v>
      </c>
      <c r="B6" s="25">
        <v>42824</v>
      </c>
      <c r="C6" s="28">
        <f t="shared" si="1"/>
        <v>42824</v>
      </c>
      <c r="D6" s="29" t="s">
        <v>139</v>
      </c>
      <c r="E6" s="30" t="s">
        <v>141</v>
      </c>
      <c r="F6" s="30"/>
      <c r="G6" s="33">
        <f t="shared" si="2"/>
        <v>1</v>
      </c>
      <c r="H6" s="41"/>
      <c r="I6" s="42">
        <v>41.42</v>
      </c>
      <c r="J6" s="42">
        <f t="shared" si="5"/>
        <v>1142.58</v>
      </c>
      <c r="K6" s="43"/>
      <c r="L6" s="42"/>
      <c r="M6" s="44">
        <f t="shared" si="6"/>
        <v>0</v>
      </c>
      <c r="N6" s="45">
        <f t="shared" si="3"/>
        <v>0</v>
      </c>
      <c r="O6" s="42">
        <f t="shared" si="4"/>
        <v>41.42</v>
      </c>
      <c r="P6" s="42">
        <f t="shared" si="7"/>
        <v>1142.58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40">
        <f t="shared" si="0"/>
        <v>5</v>
      </c>
      <c r="B7" s="25">
        <v>42826</v>
      </c>
      <c r="C7" s="28">
        <f t="shared" si="1"/>
        <v>42826</v>
      </c>
      <c r="D7" s="29" t="s">
        <v>149</v>
      </c>
      <c r="E7" s="30" t="s">
        <v>150</v>
      </c>
      <c r="F7" s="30"/>
      <c r="G7" s="33">
        <f t="shared" si="2"/>
        <v>1</v>
      </c>
      <c r="H7" s="41"/>
      <c r="I7" s="42">
        <v>300</v>
      </c>
      <c r="J7" s="42">
        <f t="shared" si="5"/>
        <v>842.57999999999993</v>
      </c>
      <c r="K7" s="43"/>
      <c r="L7" s="42"/>
      <c r="M7" s="44">
        <f t="shared" si="6"/>
        <v>0</v>
      </c>
      <c r="N7" s="45">
        <f t="shared" si="3"/>
        <v>0</v>
      </c>
      <c r="O7" s="42">
        <f t="shared" si="4"/>
        <v>300</v>
      </c>
      <c r="P7" s="42">
        <f t="shared" si="7"/>
        <v>842.57999999999993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40">
        <f t="shared" si="0"/>
        <v>6</v>
      </c>
      <c r="B8" s="25">
        <v>42826</v>
      </c>
      <c r="C8" s="28">
        <f t="shared" si="1"/>
        <v>42826</v>
      </c>
      <c r="D8" s="29" t="s">
        <v>149</v>
      </c>
      <c r="E8" s="30" t="s">
        <v>155</v>
      </c>
      <c r="F8" s="30"/>
      <c r="G8" s="33">
        <f t="shared" si="2"/>
        <v>1</v>
      </c>
      <c r="H8" s="41"/>
      <c r="I8" s="42">
        <v>2</v>
      </c>
      <c r="J8" s="42">
        <f t="shared" si="5"/>
        <v>840.57999999999993</v>
      </c>
      <c r="K8" s="43"/>
      <c r="L8" s="42"/>
      <c r="M8" s="44">
        <f t="shared" si="6"/>
        <v>0</v>
      </c>
      <c r="N8" s="45">
        <f t="shared" si="3"/>
        <v>0</v>
      </c>
      <c r="O8" s="42">
        <f t="shared" si="4"/>
        <v>2</v>
      </c>
      <c r="P8" s="42">
        <f t="shared" si="7"/>
        <v>840.57999999999993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40">
        <f t="shared" si="0"/>
        <v>7</v>
      </c>
      <c r="B9" s="25">
        <v>42829</v>
      </c>
      <c r="C9" s="28">
        <f t="shared" si="1"/>
        <v>42829</v>
      </c>
      <c r="D9" s="29" t="s">
        <v>138</v>
      </c>
      <c r="E9" s="30" t="s">
        <v>164</v>
      </c>
      <c r="F9" s="30"/>
      <c r="G9" s="33">
        <f t="shared" si="2"/>
        <v>1</v>
      </c>
      <c r="H9" s="41"/>
      <c r="I9" s="42">
        <v>400</v>
      </c>
      <c r="J9" s="42">
        <f t="shared" si="5"/>
        <v>440.57999999999993</v>
      </c>
      <c r="K9" s="43"/>
      <c r="L9" s="42"/>
      <c r="M9" s="44">
        <f t="shared" si="6"/>
        <v>0</v>
      </c>
      <c r="N9" s="45">
        <f t="shared" si="3"/>
        <v>0</v>
      </c>
      <c r="O9" s="42">
        <f t="shared" si="4"/>
        <v>400</v>
      </c>
      <c r="P9" s="42">
        <f t="shared" si="7"/>
        <v>440.57999999999993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0">
        <f t="shared" si="0"/>
        <v>8</v>
      </c>
      <c r="B10" s="25"/>
      <c r="C10" s="28" t="str">
        <f t="shared" si="1"/>
        <v/>
      </c>
      <c r="D10" s="29"/>
      <c r="E10" s="30"/>
      <c r="F10" s="30"/>
      <c r="G10" s="33">
        <f t="shared" si="2"/>
        <v>1</v>
      </c>
      <c r="H10" s="41"/>
      <c r="I10" s="42"/>
      <c r="J10" s="42">
        <f t="shared" si="5"/>
        <v>440.57999999999993</v>
      </c>
      <c r="K10" s="43"/>
      <c r="L10" s="42"/>
      <c r="M10" s="44">
        <f t="shared" si="6"/>
        <v>0</v>
      </c>
      <c r="N10" s="45">
        <f t="shared" si="3"/>
        <v>0</v>
      </c>
      <c r="O10" s="42">
        <f t="shared" si="4"/>
        <v>0</v>
      </c>
      <c r="P10" s="42">
        <f t="shared" si="7"/>
        <v>440.57999999999993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0">
        <f t="shared" si="0"/>
        <v>9</v>
      </c>
      <c r="B11" s="25">
        <v>42824</v>
      </c>
      <c r="C11" s="28">
        <f t="shared" si="1"/>
        <v>42824</v>
      </c>
      <c r="D11" s="29" t="s">
        <v>9</v>
      </c>
      <c r="E11" s="30" t="s">
        <v>10</v>
      </c>
      <c r="F11" s="30"/>
      <c r="G11" s="33">
        <f t="shared" si="2"/>
        <v>1</v>
      </c>
      <c r="H11" s="41">
        <f>636.65*2</f>
        <v>1273.3</v>
      </c>
      <c r="I11" s="42"/>
      <c r="J11" s="42">
        <f t="shared" si="5"/>
        <v>1713.8799999999999</v>
      </c>
      <c r="K11" s="43"/>
      <c r="L11" s="42"/>
      <c r="M11" s="44">
        <f t="shared" si="6"/>
        <v>0</v>
      </c>
      <c r="N11" s="45">
        <f t="shared" si="3"/>
        <v>1273.3</v>
      </c>
      <c r="O11" s="42">
        <f t="shared" si="4"/>
        <v>0</v>
      </c>
      <c r="P11" s="42">
        <f t="shared" si="7"/>
        <v>1713.8799999999999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0">
        <f t="shared" si="0"/>
        <v>10</v>
      </c>
      <c r="B12" s="25">
        <v>42824</v>
      </c>
      <c r="C12" s="28">
        <f t="shared" si="1"/>
        <v>42824</v>
      </c>
      <c r="D12" s="29" t="s">
        <v>72</v>
      </c>
      <c r="E12" s="30" t="s">
        <v>186</v>
      </c>
      <c r="F12" s="30"/>
      <c r="G12" s="33">
        <f t="shared" si="2"/>
        <v>1</v>
      </c>
      <c r="H12" s="41"/>
      <c r="I12" s="42">
        <f>636.65*2</f>
        <v>1273.3</v>
      </c>
      <c r="J12" s="42">
        <f t="shared" si="5"/>
        <v>440.57999999999993</v>
      </c>
      <c r="K12" s="43"/>
      <c r="L12" s="42"/>
      <c r="M12" s="44">
        <f t="shared" si="6"/>
        <v>0</v>
      </c>
      <c r="N12" s="45">
        <f t="shared" si="3"/>
        <v>0</v>
      </c>
      <c r="O12" s="42">
        <f t="shared" si="4"/>
        <v>1273.3</v>
      </c>
      <c r="P12" s="42">
        <f t="shared" si="7"/>
        <v>440.57999999999993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0">
        <f t="shared" si="0"/>
        <v>11</v>
      </c>
      <c r="B13" s="25"/>
      <c r="C13" s="28" t="str">
        <f t="shared" si="1"/>
        <v/>
      </c>
      <c r="D13" s="29"/>
      <c r="E13" s="30"/>
      <c r="F13" s="30"/>
      <c r="G13" s="33">
        <f t="shared" si="2"/>
        <v>1</v>
      </c>
      <c r="H13" s="41"/>
      <c r="I13" s="42"/>
      <c r="J13" s="42">
        <f t="shared" si="5"/>
        <v>440.57999999999993</v>
      </c>
      <c r="K13" s="43"/>
      <c r="L13" s="42"/>
      <c r="M13" s="44">
        <f t="shared" si="6"/>
        <v>0</v>
      </c>
      <c r="N13" s="45">
        <f t="shared" si="3"/>
        <v>0</v>
      </c>
      <c r="O13" s="42">
        <f t="shared" si="4"/>
        <v>0</v>
      </c>
      <c r="P13" s="42">
        <f t="shared" si="7"/>
        <v>440.57999999999993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0">
        <f t="shared" si="0"/>
        <v>12</v>
      </c>
      <c r="B14" s="25"/>
      <c r="C14" s="28" t="str">
        <f t="shared" si="1"/>
        <v/>
      </c>
      <c r="D14" s="29"/>
      <c r="E14" s="30"/>
      <c r="F14" s="30"/>
      <c r="G14" s="33">
        <f t="shared" si="2"/>
        <v>1</v>
      </c>
      <c r="H14" s="41"/>
      <c r="I14" s="42"/>
      <c r="J14" s="42">
        <f t="shared" si="5"/>
        <v>440.57999999999993</v>
      </c>
      <c r="K14" s="43"/>
      <c r="L14" s="42"/>
      <c r="M14" s="44">
        <f t="shared" si="6"/>
        <v>0</v>
      </c>
      <c r="N14" s="45">
        <f t="shared" si="3"/>
        <v>0</v>
      </c>
      <c r="O14" s="42">
        <f t="shared" si="4"/>
        <v>0</v>
      </c>
      <c r="P14" s="42">
        <f t="shared" si="7"/>
        <v>440.57999999999993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0">
        <f t="shared" si="0"/>
        <v>13</v>
      </c>
      <c r="B15" s="25"/>
      <c r="C15" s="28" t="str">
        <f t="shared" si="1"/>
        <v/>
      </c>
      <c r="D15" s="29"/>
      <c r="E15" s="30"/>
      <c r="F15" s="30"/>
      <c r="G15" s="33">
        <f t="shared" si="2"/>
        <v>1</v>
      </c>
      <c r="H15" s="41"/>
      <c r="I15" s="42"/>
      <c r="J15" s="42">
        <f t="shared" si="5"/>
        <v>440.57999999999993</v>
      </c>
      <c r="K15" s="43"/>
      <c r="L15" s="42"/>
      <c r="M15" s="44">
        <f t="shared" si="6"/>
        <v>0</v>
      </c>
      <c r="N15" s="45">
        <f t="shared" si="3"/>
        <v>0</v>
      </c>
      <c r="O15" s="42">
        <f t="shared" si="4"/>
        <v>0</v>
      </c>
      <c r="P15" s="42">
        <f t="shared" si="7"/>
        <v>440.57999999999993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0">
        <f t="shared" si="0"/>
        <v>14</v>
      </c>
      <c r="B16" s="25"/>
      <c r="C16" s="28" t="str">
        <f t="shared" si="1"/>
        <v/>
      </c>
      <c r="D16" s="29"/>
      <c r="E16" s="30"/>
      <c r="F16" s="30"/>
      <c r="G16" s="33">
        <f t="shared" si="2"/>
        <v>1</v>
      </c>
      <c r="H16" s="41"/>
      <c r="I16" s="42"/>
      <c r="J16" s="42">
        <f t="shared" si="5"/>
        <v>440.57999999999993</v>
      </c>
      <c r="K16" s="43"/>
      <c r="L16" s="42"/>
      <c r="M16" s="44">
        <f t="shared" si="6"/>
        <v>0</v>
      </c>
      <c r="N16" s="45">
        <f t="shared" si="3"/>
        <v>0</v>
      </c>
      <c r="O16" s="42">
        <f t="shared" si="4"/>
        <v>0</v>
      </c>
      <c r="P16" s="42">
        <f t="shared" si="7"/>
        <v>440.57999999999993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40">
        <f t="shared" si="0"/>
        <v>15</v>
      </c>
      <c r="B17" s="25"/>
      <c r="C17" s="28" t="str">
        <f t="shared" si="1"/>
        <v/>
      </c>
      <c r="D17" s="29"/>
      <c r="E17" s="30"/>
      <c r="F17" s="30"/>
      <c r="G17" s="33">
        <f t="shared" si="2"/>
        <v>1</v>
      </c>
      <c r="H17" s="41"/>
      <c r="I17" s="42"/>
      <c r="J17" s="42">
        <f t="shared" si="5"/>
        <v>440.57999999999993</v>
      </c>
      <c r="K17" s="43"/>
      <c r="L17" s="42"/>
      <c r="M17" s="44">
        <f t="shared" si="6"/>
        <v>0</v>
      </c>
      <c r="N17" s="45">
        <f t="shared" si="3"/>
        <v>0</v>
      </c>
      <c r="O17" s="42">
        <f t="shared" si="4"/>
        <v>0</v>
      </c>
      <c r="P17" s="42">
        <f t="shared" si="7"/>
        <v>440.57999999999993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40">
        <f t="shared" si="0"/>
        <v>16</v>
      </c>
      <c r="B18" s="25"/>
      <c r="C18" s="28" t="str">
        <f t="shared" si="1"/>
        <v/>
      </c>
      <c r="D18" s="29"/>
      <c r="E18" s="30"/>
      <c r="F18" s="30"/>
      <c r="G18" s="33">
        <f t="shared" si="2"/>
        <v>1</v>
      </c>
      <c r="H18" s="41"/>
      <c r="I18" s="42"/>
      <c r="J18" s="42">
        <f t="shared" si="5"/>
        <v>440.57999999999993</v>
      </c>
      <c r="K18" s="43"/>
      <c r="L18" s="42"/>
      <c r="M18" s="44">
        <f t="shared" si="6"/>
        <v>0</v>
      </c>
      <c r="N18" s="45">
        <f t="shared" si="3"/>
        <v>0</v>
      </c>
      <c r="O18" s="42">
        <f t="shared" si="4"/>
        <v>0</v>
      </c>
      <c r="P18" s="42">
        <f t="shared" si="7"/>
        <v>440.57999999999993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0">
        <f t="shared" si="0"/>
        <v>17</v>
      </c>
      <c r="B19" s="25"/>
      <c r="C19" s="28" t="str">
        <f t="shared" si="1"/>
        <v/>
      </c>
      <c r="D19" s="29"/>
      <c r="E19" s="30"/>
      <c r="F19" s="30"/>
      <c r="G19" s="33">
        <f t="shared" si="2"/>
        <v>1</v>
      </c>
      <c r="H19" s="41"/>
      <c r="I19" s="42"/>
      <c r="J19" s="42">
        <f t="shared" si="5"/>
        <v>440.57999999999993</v>
      </c>
      <c r="K19" s="43"/>
      <c r="L19" s="42"/>
      <c r="M19" s="44">
        <f t="shared" si="6"/>
        <v>0</v>
      </c>
      <c r="N19" s="45">
        <f t="shared" si="3"/>
        <v>0</v>
      </c>
      <c r="O19" s="42">
        <f t="shared" si="4"/>
        <v>0</v>
      </c>
      <c r="P19" s="42">
        <f t="shared" si="7"/>
        <v>440.57999999999993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0">
        <f t="shared" si="0"/>
        <v>18</v>
      </c>
      <c r="B20" s="25"/>
      <c r="C20" s="28" t="str">
        <f t="shared" si="1"/>
        <v/>
      </c>
      <c r="D20" s="29"/>
      <c r="E20" s="30"/>
      <c r="F20" s="30"/>
      <c r="G20" s="33">
        <f t="shared" si="2"/>
        <v>1</v>
      </c>
      <c r="H20" s="41"/>
      <c r="I20" s="42"/>
      <c r="J20" s="42">
        <f t="shared" si="5"/>
        <v>440.57999999999993</v>
      </c>
      <c r="K20" s="43"/>
      <c r="L20" s="42"/>
      <c r="M20" s="44">
        <f t="shared" si="6"/>
        <v>0</v>
      </c>
      <c r="N20" s="45">
        <f t="shared" si="3"/>
        <v>0</v>
      </c>
      <c r="O20" s="42">
        <f t="shared" si="4"/>
        <v>0</v>
      </c>
      <c r="P20" s="42">
        <f t="shared" si="7"/>
        <v>440.57999999999993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40">
        <f t="shared" si="0"/>
        <v>19</v>
      </c>
      <c r="B21" s="25"/>
      <c r="C21" s="28" t="str">
        <f t="shared" si="1"/>
        <v/>
      </c>
      <c r="D21" s="29"/>
      <c r="E21" s="30"/>
      <c r="F21" s="30"/>
      <c r="G21" s="33">
        <f t="shared" si="2"/>
        <v>1</v>
      </c>
      <c r="H21" s="41"/>
      <c r="I21" s="42"/>
      <c r="J21" s="42">
        <f t="shared" si="5"/>
        <v>440.57999999999993</v>
      </c>
      <c r="K21" s="43"/>
      <c r="L21" s="42"/>
      <c r="M21" s="44">
        <f t="shared" si="6"/>
        <v>0</v>
      </c>
      <c r="N21" s="45">
        <f t="shared" si="3"/>
        <v>0</v>
      </c>
      <c r="O21" s="42">
        <f t="shared" si="4"/>
        <v>0</v>
      </c>
      <c r="P21" s="42">
        <f t="shared" si="7"/>
        <v>440.57999999999993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0">
        <f t="shared" si="0"/>
        <v>20</v>
      </c>
      <c r="B22" s="25"/>
      <c r="C22" s="28" t="str">
        <f t="shared" si="1"/>
        <v/>
      </c>
      <c r="D22" s="29"/>
      <c r="E22" s="30"/>
      <c r="F22" s="30"/>
      <c r="G22" s="33">
        <f t="shared" si="2"/>
        <v>1</v>
      </c>
      <c r="H22" s="41"/>
      <c r="I22" s="42"/>
      <c r="J22" s="42">
        <f t="shared" si="5"/>
        <v>440.57999999999993</v>
      </c>
      <c r="K22" s="43"/>
      <c r="L22" s="42"/>
      <c r="M22" s="44">
        <f t="shared" si="6"/>
        <v>0</v>
      </c>
      <c r="N22" s="45">
        <f t="shared" si="3"/>
        <v>0</v>
      </c>
      <c r="O22" s="42">
        <f t="shared" si="4"/>
        <v>0</v>
      </c>
      <c r="P22" s="42">
        <f t="shared" si="7"/>
        <v>440.57999999999993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0">
        <f t="shared" si="0"/>
        <v>21</v>
      </c>
      <c r="B23" s="25"/>
      <c r="C23" s="28" t="str">
        <f t="shared" si="1"/>
        <v/>
      </c>
      <c r="D23" s="29"/>
      <c r="E23" s="30"/>
      <c r="F23" s="30"/>
      <c r="G23" s="33">
        <f t="shared" si="2"/>
        <v>1</v>
      </c>
      <c r="H23" s="41"/>
      <c r="I23" s="42"/>
      <c r="J23" s="42">
        <f t="shared" si="5"/>
        <v>440.57999999999993</v>
      </c>
      <c r="K23" s="43"/>
      <c r="L23" s="42"/>
      <c r="M23" s="44">
        <f t="shared" si="6"/>
        <v>0</v>
      </c>
      <c r="N23" s="45">
        <f t="shared" si="3"/>
        <v>0</v>
      </c>
      <c r="O23" s="42">
        <f t="shared" si="4"/>
        <v>0</v>
      </c>
      <c r="P23" s="42">
        <f t="shared" si="7"/>
        <v>440.57999999999993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40">
        <f t="shared" si="0"/>
        <v>22</v>
      </c>
      <c r="B24" s="25"/>
      <c r="C24" s="28" t="str">
        <f t="shared" si="1"/>
        <v/>
      </c>
      <c r="D24" s="29"/>
      <c r="E24" s="30"/>
      <c r="F24" s="30"/>
      <c r="G24" s="33">
        <f t="shared" si="2"/>
        <v>1</v>
      </c>
      <c r="H24" s="41"/>
      <c r="I24" s="42"/>
      <c r="J24" s="42">
        <f t="shared" si="5"/>
        <v>440.57999999999993</v>
      </c>
      <c r="K24" s="43"/>
      <c r="L24" s="42"/>
      <c r="M24" s="44">
        <f t="shared" si="6"/>
        <v>0</v>
      </c>
      <c r="N24" s="45">
        <f t="shared" si="3"/>
        <v>0</v>
      </c>
      <c r="O24" s="42">
        <f t="shared" si="4"/>
        <v>0</v>
      </c>
      <c r="P24" s="42">
        <f t="shared" si="7"/>
        <v>440.57999999999993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0">
        <f t="shared" si="0"/>
        <v>23</v>
      </c>
      <c r="B25" s="25"/>
      <c r="C25" s="28" t="str">
        <f t="shared" si="1"/>
        <v/>
      </c>
      <c r="D25" s="29"/>
      <c r="E25" s="30"/>
      <c r="F25" s="30"/>
      <c r="G25" s="33">
        <f t="shared" si="2"/>
        <v>1</v>
      </c>
      <c r="H25" s="41"/>
      <c r="I25" s="42"/>
      <c r="J25" s="42">
        <f t="shared" si="5"/>
        <v>440.57999999999993</v>
      </c>
      <c r="K25" s="43"/>
      <c r="L25" s="42"/>
      <c r="M25" s="44">
        <f t="shared" si="6"/>
        <v>0</v>
      </c>
      <c r="N25" s="45">
        <f t="shared" si="3"/>
        <v>0</v>
      </c>
      <c r="O25" s="42">
        <f t="shared" si="4"/>
        <v>0</v>
      </c>
      <c r="P25" s="42">
        <f t="shared" si="7"/>
        <v>440.57999999999993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0">
        <f t="shared" si="0"/>
        <v>24</v>
      </c>
      <c r="B26" s="25"/>
      <c r="C26" s="28" t="str">
        <f t="shared" si="1"/>
        <v/>
      </c>
      <c r="D26" s="29"/>
      <c r="E26" s="30"/>
      <c r="F26" s="30"/>
      <c r="G26" s="33">
        <f t="shared" si="2"/>
        <v>1</v>
      </c>
      <c r="H26" s="41"/>
      <c r="I26" s="42"/>
      <c r="J26" s="42">
        <f t="shared" si="5"/>
        <v>440.57999999999993</v>
      </c>
      <c r="K26" s="43"/>
      <c r="L26" s="42"/>
      <c r="M26" s="44">
        <f t="shared" si="6"/>
        <v>0</v>
      </c>
      <c r="N26" s="45">
        <f t="shared" si="3"/>
        <v>0</v>
      </c>
      <c r="O26" s="42">
        <f t="shared" si="4"/>
        <v>0</v>
      </c>
      <c r="P26" s="42">
        <f t="shared" si="7"/>
        <v>440.57999999999993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0">
        <f t="shared" si="0"/>
        <v>25</v>
      </c>
      <c r="B27" s="25"/>
      <c r="C27" s="28" t="str">
        <f t="shared" si="1"/>
        <v/>
      </c>
      <c r="D27" s="29"/>
      <c r="E27" s="30"/>
      <c r="F27" s="30"/>
      <c r="G27" s="33">
        <f t="shared" si="2"/>
        <v>1</v>
      </c>
      <c r="H27" s="41"/>
      <c r="I27" s="42"/>
      <c r="J27" s="42">
        <f t="shared" si="5"/>
        <v>440.57999999999993</v>
      </c>
      <c r="K27" s="43"/>
      <c r="L27" s="42"/>
      <c r="M27" s="44">
        <f t="shared" si="6"/>
        <v>0</v>
      </c>
      <c r="N27" s="45">
        <f t="shared" si="3"/>
        <v>0</v>
      </c>
      <c r="O27" s="42">
        <f t="shared" si="4"/>
        <v>0</v>
      </c>
      <c r="P27" s="42">
        <f t="shared" si="7"/>
        <v>440.57999999999993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0">
        <f t="shared" si="0"/>
        <v>26</v>
      </c>
      <c r="B28" s="25"/>
      <c r="C28" s="28" t="str">
        <f t="shared" si="1"/>
        <v/>
      </c>
      <c r="D28" s="29"/>
      <c r="E28" s="30"/>
      <c r="F28" s="30"/>
      <c r="G28" s="33">
        <f t="shared" si="2"/>
        <v>1</v>
      </c>
      <c r="H28" s="41"/>
      <c r="I28" s="42"/>
      <c r="J28" s="42">
        <f t="shared" si="5"/>
        <v>440.57999999999993</v>
      </c>
      <c r="K28" s="43"/>
      <c r="L28" s="42"/>
      <c r="M28" s="44">
        <f t="shared" si="6"/>
        <v>0</v>
      </c>
      <c r="N28" s="45">
        <f t="shared" si="3"/>
        <v>0</v>
      </c>
      <c r="O28" s="42">
        <f t="shared" si="4"/>
        <v>0</v>
      </c>
      <c r="P28" s="42">
        <f t="shared" si="7"/>
        <v>440.57999999999993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0">
        <f t="shared" si="0"/>
        <v>27</v>
      </c>
      <c r="B29" s="25"/>
      <c r="C29" s="28" t="str">
        <f t="shared" si="1"/>
        <v/>
      </c>
      <c r="D29" s="29"/>
      <c r="E29" s="30"/>
      <c r="F29" s="30"/>
      <c r="G29" s="33">
        <f t="shared" si="2"/>
        <v>1</v>
      </c>
      <c r="H29" s="41"/>
      <c r="I29" s="42"/>
      <c r="J29" s="42">
        <f t="shared" si="5"/>
        <v>440.57999999999993</v>
      </c>
      <c r="K29" s="43"/>
      <c r="L29" s="42"/>
      <c r="M29" s="44">
        <f t="shared" si="6"/>
        <v>0</v>
      </c>
      <c r="N29" s="45">
        <f t="shared" si="3"/>
        <v>0</v>
      </c>
      <c r="O29" s="42">
        <f t="shared" si="4"/>
        <v>0</v>
      </c>
      <c r="P29" s="42">
        <f t="shared" si="7"/>
        <v>440.57999999999993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0">
        <f t="shared" si="0"/>
        <v>28</v>
      </c>
      <c r="B30" s="25"/>
      <c r="C30" s="28" t="str">
        <f t="shared" si="1"/>
        <v/>
      </c>
      <c r="D30" s="29"/>
      <c r="E30" s="30"/>
      <c r="F30" s="30"/>
      <c r="G30" s="33">
        <f t="shared" si="2"/>
        <v>1</v>
      </c>
      <c r="H30" s="41"/>
      <c r="I30" s="42"/>
      <c r="J30" s="42">
        <f t="shared" si="5"/>
        <v>440.57999999999993</v>
      </c>
      <c r="K30" s="43"/>
      <c r="L30" s="42"/>
      <c r="M30" s="44">
        <f t="shared" si="6"/>
        <v>0</v>
      </c>
      <c r="N30" s="45">
        <f t="shared" si="3"/>
        <v>0</v>
      </c>
      <c r="O30" s="42">
        <f t="shared" si="4"/>
        <v>0</v>
      </c>
      <c r="P30" s="42">
        <f t="shared" si="7"/>
        <v>440.57999999999993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0">
        <f t="shared" si="0"/>
        <v>29</v>
      </c>
      <c r="B31" s="25"/>
      <c r="C31" s="28" t="str">
        <f t="shared" si="1"/>
        <v/>
      </c>
      <c r="D31" s="29"/>
      <c r="E31" s="30"/>
      <c r="F31" s="30"/>
      <c r="G31" s="33">
        <f t="shared" si="2"/>
        <v>1</v>
      </c>
      <c r="H31" s="41"/>
      <c r="I31" s="42"/>
      <c r="J31" s="42">
        <f t="shared" si="5"/>
        <v>440.57999999999993</v>
      </c>
      <c r="K31" s="43"/>
      <c r="L31" s="42"/>
      <c r="M31" s="44">
        <f t="shared" si="6"/>
        <v>0</v>
      </c>
      <c r="N31" s="45">
        <f t="shared" si="3"/>
        <v>0</v>
      </c>
      <c r="O31" s="42">
        <f t="shared" si="4"/>
        <v>0</v>
      </c>
      <c r="P31" s="42">
        <f t="shared" si="7"/>
        <v>440.57999999999993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0">
        <f t="shared" si="0"/>
        <v>30</v>
      </c>
      <c r="B32" s="25"/>
      <c r="C32" s="28" t="str">
        <f t="shared" si="1"/>
        <v/>
      </c>
      <c r="D32" s="29"/>
      <c r="E32" s="30"/>
      <c r="F32" s="30"/>
      <c r="G32" s="33">
        <f t="shared" si="2"/>
        <v>1</v>
      </c>
      <c r="H32" s="41"/>
      <c r="I32" s="42"/>
      <c r="J32" s="42">
        <f t="shared" si="5"/>
        <v>440.57999999999993</v>
      </c>
      <c r="K32" s="43"/>
      <c r="L32" s="42"/>
      <c r="M32" s="44">
        <f t="shared" si="6"/>
        <v>0</v>
      </c>
      <c r="N32" s="45">
        <f t="shared" si="3"/>
        <v>0</v>
      </c>
      <c r="O32" s="42">
        <f t="shared" si="4"/>
        <v>0</v>
      </c>
      <c r="P32" s="42">
        <f t="shared" si="7"/>
        <v>440.57999999999993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40">
        <f t="shared" si="0"/>
        <v>31</v>
      </c>
      <c r="B33" s="25"/>
      <c r="C33" s="28" t="str">
        <f t="shared" si="1"/>
        <v/>
      </c>
      <c r="D33" s="29"/>
      <c r="E33" s="30"/>
      <c r="F33" s="30"/>
      <c r="G33" s="33">
        <f t="shared" si="2"/>
        <v>1</v>
      </c>
      <c r="H33" s="41"/>
      <c r="I33" s="42"/>
      <c r="J33" s="42">
        <f t="shared" si="5"/>
        <v>440.57999999999993</v>
      </c>
      <c r="K33" s="43"/>
      <c r="L33" s="42"/>
      <c r="M33" s="44">
        <f t="shared" si="6"/>
        <v>0</v>
      </c>
      <c r="N33" s="45">
        <f t="shared" si="3"/>
        <v>0</v>
      </c>
      <c r="O33" s="42">
        <f t="shared" si="4"/>
        <v>0</v>
      </c>
      <c r="P33" s="42">
        <f t="shared" si="7"/>
        <v>440.57999999999993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40">
        <f t="shared" si="0"/>
        <v>32</v>
      </c>
      <c r="B34" s="25"/>
      <c r="C34" s="28" t="str">
        <f t="shared" si="1"/>
        <v/>
      </c>
      <c r="D34" s="29"/>
      <c r="E34" s="30"/>
      <c r="F34" s="30"/>
      <c r="G34" s="33">
        <f t="shared" si="2"/>
        <v>1</v>
      </c>
      <c r="H34" s="41"/>
      <c r="I34" s="42"/>
      <c r="J34" s="42">
        <f t="shared" si="5"/>
        <v>440.57999999999993</v>
      </c>
      <c r="K34" s="43"/>
      <c r="L34" s="42"/>
      <c r="M34" s="44">
        <f t="shared" si="6"/>
        <v>0</v>
      </c>
      <c r="N34" s="45">
        <f t="shared" si="3"/>
        <v>0</v>
      </c>
      <c r="O34" s="42">
        <f t="shared" si="4"/>
        <v>0</v>
      </c>
      <c r="P34" s="42">
        <f t="shared" si="7"/>
        <v>440.57999999999993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0">
        <f t="shared" si="0"/>
        <v>33</v>
      </c>
      <c r="B35" s="25"/>
      <c r="C35" s="28" t="str">
        <f t="shared" si="1"/>
        <v/>
      </c>
      <c r="D35" s="29"/>
      <c r="E35" s="30"/>
      <c r="F35" s="30"/>
      <c r="G35" s="33">
        <f t="shared" si="2"/>
        <v>1</v>
      </c>
      <c r="H35" s="41"/>
      <c r="I35" s="42"/>
      <c r="J35" s="42">
        <f t="shared" si="5"/>
        <v>440.57999999999993</v>
      </c>
      <c r="K35" s="43"/>
      <c r="L35" s="42"/>
      <c r="M35" s="44">
        <f t="shared" si="6"/>
        <v>0</v>
      </c>
      <c r="N35" s="45">
        <f t="shared" si="3"/>
        <v>0</v>
      </c>
      <c r="O35" s="42">
        <f t="shared" si="4"/>
        <v>0</v>
      </c>
      <c r="P35" s="42">
        <f t="shared" si="7"/>
        <v>440.57999999999993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40">
        <f t="shared" si="0"/>
        <v>34</v>
      </c>
      <c r="B36" s="25"/>
      <c r="C36" s="28" t="str">
        <f t="shared" si="1"/>
        <v/>
      </c>
      <c r="D36" s="29"/>
      <c r="E36" s="30"/>
      <c r="F36" s="30"/>
      <c r="G36" s="33">
        <f t="shared" si="2"/>
        <v>1</v>
      </c>
      <c r="H36" s="41"/>
      <c r="I36" s="42"/>
      <c r="J36" s="42">
        <f t="shared" si="5"/>
        <v>440.57999999999993</v>
      </c>
      <c r="K36" s="43"/>
      <c r="L36" s="42"/>
      <c r="M36" s="44">
        <f t="shared" si="6"/>
        <v>0</v>
      </c>
      <c r="N36" s="45">
        <f t="shared" si="3"/>
        <v>0</v>
      </c>
      <c r="O36" s="42">
        <f t="shared" si="4"/>
        <v>0</v>
      </c>
      <c r="P36" s="42">
        <f t="shared" si="7"/>
        <v>440.57999999999993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40">
        <f t="shared" si="0"/>
        <v>35</v>
      </c>
      <c r="B37" s="25"/>
      <c r="C37" s="28" t="str">
        <f t="shared" si="1"/>
        <v/>
      </c>
      <c r="D37" s="29"/>
      <c r="E37" s="30"/>
      <c r="F37" s="30"/>
      <c r="G37" s="33">
        <f t="shared" si="2"/>
        <v>1</v>
      </c>
      <c r="H37" s="41"/>
      <c r="I37" s="42"/>
      <c r="J37" s="42">
        <f t="shared" si="5"/>
        <v>440.57999999999993</v>
      </c>
      <c r="K37" s="43"/>
      <c r="L37" s="42"/>
      <c r="M37" s="44">
        <f t="shared" si="6"/>
        <v>0</v>
      </c>
      <c r="N37" s="45">
        <f t="shared" si="3"/>
        <v>0</v>
      </c>
      <c r="O37" s="42">
        <f t="shared" si="4"/>
        <v>0</v>
      </c>
      <c r="P37" s="42">
        <f t="shared" si="7"/>
        <v>440.57999999999993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0">
        <f t="shared" si="0"/>
        <v>36</v>
      </c>
      <c r="B38" s="25"/>
      <c r="C38" s="28" t="str">
        <f t="shared" si="1"/>
        <v/>
      </c>
      <c r="D38" s="29"/>
      <c r="E38" s="30"/>
      <c r="F38" s="30"/>
      <c r="G38" s="33">
        <f t="shared" si="2"/>
        <v>1</v>
      </c>
      <c r="H38" s="41"/>
      <c r="I38" s="42"/>
      <c r="J38" s="42">
        <f t="shared" si="5"/>
        <v>440.57999999999993</v>
      </c>
      <c r="K38" s="43"/>
      <c r="L38" s="42"/>
      <c r="M38" s="44">
        <f t="shared" si="6"/>
        <v>0</v>
      </c>
      <c r="N38" s="45">
        <f t="shared" si="3"/>
        <v>0</v>
      </c>
      <c r="O38" s="42">
        <f t="shared" si="4"/>
        <v>0</v>
      </c>
      <c r="P38" s="42">
        <f t="shared" si="7"/>
        <v>440.57999999999993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0">
        <f t="shared" si="0"/>
        <v>37</v>
      </c>
      <c r="B39" s="25"/>
      <c r="C39" s="28" t="str">
        <f t="shared" si="1"/>
        <v/>
      </c>
      <c r="D39" s="29"/>
      <c r="E39" s="30"/>
      <c r="F39" s="30"/>
      <c r="G39" s="33">
        <f t="shared" si="2"/>
        <v>1</v>
      </c>
      <c r="H39" s="41"/>
      <c r="I39" s="42"/>
      <c r="J39" s="42">
        <f t="shared" si="5"/>
        <v>440.57999999999993</v>
      </c>
      <c r="K39" s="43"/>
      <c r="L39" s="42"/>
      <c r="M39" s="44">
        <f t="shared" si="6"/>
        <v>0</v>
      </c>
      <c r="N39" s="45">
        <f t="shared" si="3"/>
        <v>0</v>
      </c>
      <c r="O39" s="42">
        <f t="shared" si="4"/>
        <v>0</v>
      </c>
      <c r="P39" s="42">
        <f t="shared" si="7"/>
        <v>440.57999999999993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0">
        <f t="shared" si="0"/>
        <v>38</v>
      </c>
      <c r="B40" s="25"/>
      <c r="C40" s="28" t="str">
        <f t="shared" si="1"/>
        <v/>
      </c>
      <c r="D40" s="29"/>
      <c r="E40" s="30"/>
      <c r="F40" s="30"/>
      <c r="G40" s="33">
        <f t="shared" si="2"/>
        <v>1</v>
      </c>
      <c r="H40" s="41"/>
      <c r="I40" s="42"/>
      <c r="J40" s="42">
        <f t="shared" si="5"/>
        <v>440.57999999999993</v>
      </c>
      <c r="K40" s="43"/>
      <c r="L40" s="42"/>
      <c r="M40" s="44">
        <f t="shared" si="6"/>
        <v>0</v>
      </c>
      <c r="N40" s="45">
        <f t="shared" si="3"/>
        <v>0</v>
      </c>
      <c r="O40" s="42">
        <f t="shared" si="4"/>
        <v>0</v>
      </c>
      <c r="P40" s="42">
        <f t="shared" si="7"/>
        <v>440.57999999999993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40">
        <f t="shared" si="0"/>
        <v>39</v>
      </c>
      <c r="B41" s="25"/>
      <c r="C41" s="28" t="str">
        <f t="shared" si="1"/>
        <v/>
      </c>
      <c r="D41" s="29"/>
      <c r="E41" s="30"/>
      <c r="F41" s="30"/>
      <c r="G41" s="33">
        <f t="shared" si="2"/>
        <v>1</v>
      </c>
      <c r="H41" s="41"/>
      <c r="I41" s="42"/>
      <c r="J41" s="42">
        <f t="shared" si="5"/>
        <v>440.57999999999993</v>
      </c>
      <c r="K41" s="43"/>
      <c r="L41" s="42"/>
      <c r="M41" s="44">
        <f t="shared" si="6"/>
        <v>0</v>
      </c>
      <c r="N41" s="45">
        <f t="shared" si="3"/>
        <v>0</v>
      </c>
      <c r="O41" s="42">
        <f t="shared" si="4"/>
        <v>0</v>
      </c>
      <c r="P41" s="42">
        <f t="shared" si="7"/>
        <v>440.57999999999993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40">
        <f t="shared" si="0"/>
        <v>40</v>
      </c>
      <c r="B42" s="25"/>
      <c r="C42" s="28" t="str">
        <f t="shared" si="1"/>
        <v/>
      </c>
      <c r="D42" s="29"/>
      <c r="E42" s="30"/>
      <c r="F42" s="30"/>
      <c r="G42" s="33">
        <f t="shared" si="2"/>
        <v>1</v>
      </c>
      <c r="H42" s="41"/>
      <c r="I42" s="42"/>
      <c r="J42" s="42">
        <f t="shared" si="5"/>
        <v>440.57999999999993</v>
      </c>
      <c r="K42" s="43"/>
      <c r="L42" s="42"/>
      <c r="M42" s="44">
        <f t="shared" si="6"/>
        <v>0</v>
      </c>
      <c r="N42" s="45">
        <f t="shared" si="3"/>
        <v>0</v>
      </c>
      <c r="O42" s="42">
        <f t="shared" si="4"/>
        <v>0</v>
      </c>
      <c r="P42" s="42">
        <f t="shared" si="7"/>
        <v>440.57999999999993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0">
        <f t="shared" si="0"/>
        <v>41</v>
      </c>
      <c r="B43" s="25"/>
      <c r="C43" s="28" t="str">
        <f t="shared" si="1"/>
        <v/>
      </c>
      <c r="D43" s="29"/>
      <c r="E43" s="30"/>
      <c r="F43" s="30"/>
      <c r="G43" s="33">
        <f t="shared" si="2"/>
        <v>1</v>
      </c>
      <c r="H43" s="41"/>
      <c r="I43" s="42"/>
      <c r="J43" s="42">
        <f t="shared" si="5"/>
        <v>440.57999999999993</v>
      </c>
      <c r="K43" s="43"/>
      <c r="L43" s="42"/>
      <c r="M43" s="44">
        <f t="shared" si="6"/>
        <v>0</v>
      </c>
      <c r="N43" s="45">
        <f t="shared" si="3"/>
        <v>0</v>
      </c>
      <c r="O43" s="42">
        <f t="shared" si="4"/>
        <v>0</v>
      </c>
      <c r="P43" s="42">
        <f t="shared" si="7"/>
        <v>440.57999999999993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40">
        <f t="shared" si="0"/>
        <v>42</v>
      </c>
      <c r="B44" s="25"/>
      <c r="C44" s="28" t="str">
        <f t="shared" si="1"/>
        <v/>
      </c>
      <c r="D44" s="29"/>
      <c r="E44" s="30"/>
      <c r="F44" s="30"/>
      <c r="G44" s="33">
        <f t="shared" si="2"/>
        <v>1</v>
      </c>
      <c r="H44" s="41"/>
      <c r="I44" s="42"/>
      <c r="J44" s="42">
        <f t="shared" si="5"/>
        <v>440.57999999999993</v>
      </c>
      <c r="K44" s="43"/>
      <c r="L44" s="42"/>
      <c r="M44" s="44">
        <f t="shared" si="6"/>
        <v>0</v>
      </c>
      <c r="N44" s="45">
        <f t="shared" si="3"/>
        <v>0</v>
      </c>
      <c r="O44" s="42">
        <f t="shared" si="4"/>
        <v>0</v>
      </c>
      <c r="P44" s="42">
        <f t="shared" si="7"/>
        <v>440.57999999999993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40">
        <f t="shared" si="0"/>
        <v>43</v>
      </c>
      <c r="B45" s="25"/>
      <c r="C45" s="28" t="str">
        <f t="shared" si="1"/>
        <v/>
      </c>
      <c r="D45" s="29"/>
      <c r="E45" s="30"/>
      <c r="F45" s="30"/>
      <c r="G45" s="33">
        <f t="shared" si="2"/>
        <v>1</v>
      </c>
      <c r="H45" s="41"/>
      <c r="I45" s="42"/>
      <c r="J45" s="42">
        <f t="shared" si="5"/>
        <v>440.57999999999993</v>
      </c>
      <c r="K45" s="43"/>
      <c r="L45" s="42"/>
      <c r="M45" s="44">
        <f t="shared" si="6"/>
        <v>0</v>
      </c>
      <c r="N45" s="45">
        <f t="shared" si="3"/>
        <v>0</v>
      </c>
      <c r="O45" s="42">
        <f t="shared" si="4"/>
        <v>0</v>
      </c>
      <c r="P45" s="42">
        <f t="shared" si="7"/>
        <v>440.57999999999993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0">
        <f t="shared" si="0"/>
        <v>44</v>
      </c>
      <c r="B46" s="25"/>
      <c r="C46" s="28" t="str">
        <f t="shared" si="1"/>
        <v/>
      </c>
      <c r="D46" s="29"/>
      <c r="E46" s="30"/>
      <c r="F46" s="30"/>
      <c r="G46" s="33">
        <f t="shared" si="2"/>
        <v>1</v>
      </c>
      <c r="H46" s="41"/>
      <c r="I46" s="42"/>
      <c r="J46" s="42">
        <f t="shared" si="5"/>
        <v>440.57999999999993</v>
      </c>
      <c r="K46" s="43"/>
      <c r="L46" s="42"/>
      <c r="M46" s="44">
        <f t="shared" si="6"/>
        <v>0</v>
      </c>
      <c r="N46" s="45">
        <f t="shared" si="3"/>
        <v>0</v>
      </c>
      <c r="O46" s="42">
        <f t="shared" si="4"/>
        <v>0</v>
      </c>
      <c r="P46" s="42">
        <f t="shared" si="7"/>
        <v>440.57999999999993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40">
        <f t="shared" si="0"/>
        <v>45</v>
      </c>
      <c r="B47" s="25"/>
      <c r="C47" s="28" t="str">
        <f t="shared" si="1"/>
        <v/>
      </c>
      <c r="D47" s="29"/>
      <c r="E47" s="30"/>
      <c r="F47" s="30"/>
      <c r="G47" s="33">
        <f t="shared" si="2"/>
        <v>1</v>
      </c>
      <c r="H47" s="41"/>
      <c r="I47" s="42"/>
      <c r="J47" s="42">
        <f t="shared" si="5"/>
        <v>440.57999999999993</v>
      </c>
      <c r="K47" s="43"/>
      <c r="L47" s="42"/>
      <c r="M47" s="44">
        <f t="shared" si="6"/>
        <v>0</v>
      </c>
      <c r="N47" s="45">
        <f t="shared" si="3"/>
        <v>0</v>
      </c>
      <c r="O47" s="42">
        <f t="shared" si="4"/>
        <v>0</v>
      </c>
      <c r="P47" s="42">
        <f t="shared" si="7"/>
        <v>440.57999999999993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40">
        <f t="shared" si="0"/>
        <v>46</v>
      </c>
      <c r="B48" s="25"/>
      <c r="C48" s="28" t="str">
        <f t="shared" si="1"/>
        <v/>
      </c>
      <c r="D48" s="29"/>
      <c r="E48" s="30"/>
      <c r="F48" s="30"/>
      <c r="G48" s="33">
        <f t="shared" si="2"/>
        <v>1</v>
      </c>
      <c r="H48" s="41"/>
      <c r="I48" s="42"/>
      <c r="J48" s="42">
        <f t="shared" si="5"/>
        <v>440.57999999999993</v>
      </c>
      <c r="K48" s="43"/>
      <c r="L48" s="42"/>
      <c r="M48" s="44">
        <f t="shared" si="6"/>
        <v>0</v>
      </c>
      <c r="N48" s="45">
        <f t="shared" si="3"/>
        <v>0</v>
      </c>
      <c r="O48" s="42">
        <f t="shared" si="4"/>
        <v>0</v>
      </c>
      <c r="P48" s="42">
        <f t="shared" si="7"/>
        <v>440.57999999999993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46" t="s">
        <v>187</v>
      </c>
      <c r="B49" s="47" t="s">
        <v>187</v>
      </c>
      <c r="C49" s="47" t="s">
        <v>187</v>
      </c>
      <c r="D49" s="46" t="s">
        <v>187</v>
      </c>
      <c r="E49" s="46" t="s">
        <v>187</v>
      </c>
      <c r="F49" s="46"/>
      <c r="G49" s="48">
        <f>G48</f>
        <v>1</v>
      </c>
      <c r="H49" s="49">
        <f t="shared" ref="H49:I49" si="8">SUM(H3:H48)</f>
        <v>2773.3</v>
      </c>
      <c r="I49" s="50">
        <f t="shared" si="8"/>
        <v>2332.7200000000003</v>
      </c>
      <c r="J49" s="51">
        <f>J48</f>
        <v>440.57999999999993</v>
      </c>
      <c r="K49" s="52">
        <f t="shared" ref="K49:L49" si="9">SUM(K3:K48)</f>
        <v>0</v>
      </c>
      <c r="L49" s="50">
        <f t="shared" si="9"/>
        <v>0</v>
      </c>
      <c r="M49" s="53">
        <f>M48</f>
        <v>0</v>
      </c>
      <c r="N49" s="54">
        <f t="shared" ref="N49:O49" si="10">SUM(N3:N48)</f>
        <v>2773.3</v>
      </c>
      <c r="O49" s="50">
        <f t="shared" si="10"/>
        <v>2332.7200000000003</v>
      </c>
      <c r="P49" s="51">
        <f>P48</f>
        <v>440.57999999999993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0"/>
      <c r="B50" s="55"/>
      <c r="C50" s="55"/>
      <c r="D50" s="10"/>
      <c r="E50" s="10"/>
      <c r="F50" s="10"/>
      <c r="G50" s="10"/>
      <c r="H50" s="1"/>
      <c r="I50" s="1"/>
      <c r="J50" s="1"/>
      <c r="K50" s="1"/>
      <c r="L50" s="1"/>
      <c r="M50" s="15" t="s">
        <v>188</v>
      </c>
      <c r="N50" s="11">
        <f>SUMIF(D3:D48,"XA",N3:N48)+SUMIF(D3:D48,"XE",N3:N48)</f>
        <v>0</v>
      </c>
      <c r="O50" s="11">
        <f>SUMIF(D3:D48,"XA",O3:O48)+SUMIF(D3:D48,"XE",O3:O48)</f>
        <v>0</v>
      </c>
      <c r="P50" s="1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0"/>
      <c r="B51" s="55"/>
      <c r="C51" s="55"/>
      <c r="D51" s="10"/>
      <c r="E51" s="56" t="s">
        <v>189</v>
      </c>
      <c r="F51" s="56"/>
      <c r="G51" s="56"/>
      <c r="H51" s="57"/>
      <c r="I51" s="57"/>
      <c r="J51" s="58">
        <f>ROUND(J52-J49,2)</f>
        <v>-440.58</v>
      </c>
      <c r="K51" s="56"/>
      <c r="L51" s="57"/>
      <c r="M51" s="58">
        <f>M52-M49</f>
        <v>0</v>
      </c>
      <c r="N51" s="59">
        <f t="shared" ref="N51:O51" si="11">N49-N50</f>
        <v>2773.3</v>
      </c>
      <c r="O51" s="59">
        <f t="shared" si="11"/>
        <v>2332.7200000000003</v>
      </c>
      <c r="P51" s="11">
        <f>N51-O51</f>
        <v>440.57999999999993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0"/>
      <c r="B52" s="55"/>
      <c r="C52" s="55"/>
      <c r="D52" s="10"/>
      <c r="E52" s="60" t="s">
        <v>190</v>
      </c>
      <c r="F52" s="6"/>
      <c r="G52" s="61">
        <f>G49</f>
        <v>1</v>
      </c>
      <c r="H52" s="193" t="s">
        <v>191</v>
      </c>
      <c r="I52" s="194"/>
      <c r="J52" s="63">
        <f>SUM(J53:J60)</f>
        <v>0</v>
      </c>
      <c r="K52" s="62" t="s">
        <v>192</v>
      </c>
      <c r="L52" s="64">
        <f>M52/G52</f>
        <v>0</v>
      </c>
      <c r="M52" s="65">
        <f>SUM(M53:M58)</f>
        <v>0</v>
      </c>
      <c r="N52" s="66">
        <f>N51-요약!G15</f>
        <v>2773.3</v>
      </c>
      <c r="O52" s="66">
        <f>O51-요약!G51</f>
        <v>2332.7200000000003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0"/>
      <c r="B53" s="55"/>
      <c r="C53" s="55"/>
      <c r="D53" s="10"/>
      <c r="E53" s="10"/>
      <c r="F53" s="10"/>
      <c r="G53" s="10"/>
      <c r="H53" s="67">
        <v>100</v>
      </c>
      <c r="I53" s="68"/>
      <c r="J53" s="69">
        <f t="shared" ref="J53:J58" si="12">$H53*I53</f>
        <v>0</v>
      </c>
      <c r="K53" s="70"/>
      <c r="L53" s="68"/>
      <c r="M53" s="71">
        <f t="shared" ref="M53:M57" si="13">$K53*L53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0"/>
      <c r="B54" s="55"/>
      <c r="C54" s="55"/>
      <c r="D54" s="10"/>
      <c r="E54" s="10"/>
      <c r="F54" s="10"/>
      <c r="G54" s="10"/>
      <c r="H54" s="72">
        <v>50</v>
      </c>
      <c r="I54" s="73"/>
      <c r="J54" s="69">
        <f t="shared" si="12"/>
        <v>0</v>
      </c>
      <c r="K54" s="74"/>
      <c r="L54" s="73"/>
      <c r="M54" s="75">
        <f t="shared" si="13"/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0"/>
      <c r="B55" s="55"/>
      <c r="C55" s="55"/>
      <c r="D55" s="10"/>
      <c r="E55" s="10"/>
      <c r="F55" s="10"/>
      <c r="G55" s="10"/>
      <c r="H55" s="72">
        <v>20</v>
      </c>
      <c r="I55" s="73"/>
      <c r="J55" s="69">
        <f t="shared" si="12"/>
        <v>0</v>
      </c>
      <c r="K55" s="74"/>
      <c r="L55" s="73"/>
      <c r="M55" s="75">
        <f t="shared" si="13"/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0"/>
      <c r="B56" s="55"/>
      <c r="C56" s="55"/>
      <c r="D56" s="10"/>
      <c r="E56" s="10"/>
      <c r="F56" s="10"/>
      <c r="G56" s="10"/>
      <c r="H56" s="72">
        <v>10</v>
      </c>
      <c r="I56" s="73"/>
      <c r="J56" s="69">
        <f t="shared" si="12"/>
        <v>0</v>
      </c>
      <c r="K56" s="74"/>
      <c r="L56" s="73"/>
      <c r="M56" s="75">
        <f t="shared" si="13"/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0"/>
      <c r="B57" s="55"/>
      <c r="C57" s="55"/>
      <c r="D57" s="10"/>
      <c r="E57" s="10"/>
      <c r="F57" s="10"/>
      <c r="G57" s="10"/>
      <c r="H57" s="72">
        <v>5</v>
      </c>
      <c r="I57" s="73"/>
      <c r="J57" s="69">
        <f t="shared" si="12"/>
        <v>0</v>
      </c>
      <c r="K57" s="74"/>
      <c r="L57" s="73"/>
      <c r="M57" s="75">
        <f t="shared" si="13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0"/>
      <c r="B58" s="55"/>
      <c r="C58" s="55"/>
      <c r="D58" s="10"/>
      <c r="E58" s="76"/>
      <c r="F58" s="76"/>
      <c r="G58" s="10"/>
      <c r="H58" s="77">
        <v>1</v>
      </c>
      <c r="I58" s="78"/>
      <c r="J58" s="79">
        <f t="shared" si="12"/>
        <v>0</v>
      </c>
      <c r="K58" s="80"/>
      <c r="L58" s="78"/>
      <c r="M58" s="8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0"/>
      <c r="B59" s="55"/>
      <c r="C59" s="55"/>
      <c r="D59" s="10"/>
      <c r="E59" s="76"/>
      <c r="F59" s="76"/>
      <c r="G59" s="10"/>
      <c r="H59" s="77" t="s">
        <v>193</v>
      </c>
      <c r="I59" s="82"/>
      <c r="J59" s="79">
        <f t="shared" ref="J59:J60" si="14">I59</f>
        <v>0</v>
      </c>
      <c r="K59" s="80"/>
      <c r="L59" s="78"/>
      <c r="M59" s="8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0"/>
      <c r="B60" s="55"/>
      <c r="C60" s="55"/>
      <c r="D60" s="10"/>
      <c r="E60" s="76"/>
      <c r="F60" s="76"/>
      <c r="G60" s="10"/>
      <c r="H60" s="77" t="s">
        <v>194</v>
      </c>
      <c r="I60" s="82"/>
      <c r="J60" s="79">
        <f t="shared" si="14"/>
        <v>0</v>
      </c>
      <c r="K60" s="80"/>
      <c r="L60" s="78"/>
      <c r="M60" s="8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0"/>
      <c r="B61" s="55"/>
      <c r="C61" s="55"/>
      <c r="D61" s="10"/>
      <c r="E61" s="10"/>
      <c r="F61" s="10"/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0"/>
      <c r="B62" s="55"/>
      <c r="C62" s="55"/>
      <c r="D62" s="10"/>
      <c r="E62" s="10"/>
      <c r="F62" s="10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"/>
      <c r="B63" s="55"/>
      <c r="C63" s="55"/>
      <c r="D63" s="10"/>
      <c r="E63" s="10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0"/>
      <c r="B64" s="55"/>
      <c r="C64" s="55"/>
      <c r="D64" s="10"/>
      <c r="E64" s="10"/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0"/>
      <c r="B65" s="55"/>
      <c r="C65" s="55"/>
      <c r="D65" s="10"/>
      <c r="E65" s="10"/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0"/>
      <c r="B66" s="55"/>
      <c r="C66" s="55"/>
      <c r="D66" s="10"/>
      <c r="E66" s="10"/>
      <c r="F66" s="10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0"/>
      <c r="B67" s="55"/>
      <c r="C67" s="55"/>
      <c r="D67" s="10"/>
      <c r="E67" s="10"/>
      <c r="F67" s="10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0"/>
      <c r="B68" s="55"/>
      <c r="C68" s="55"/>
      <c r="D68" s="10"/>
      <c r="E68" s="10"/>
      <c r="F68" s="10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0"/>
      <c r="B69" s="55"/>
      <c r="C69" s="55"/>
      <c r="D69" s="10"/>
      <c r="E69" s="10"/>
      <c r="F69" s="10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0"/>
      <c r="B546" s="55"/>
      <c r="C546" s="55"/>
      <c r="D546" s="10"/>
      <c r="E546" s="10"/>
      <c r="F546" s="10"/>
      <c r="G546" s="1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0"/>
      <c r="B547" s="55"/>
      <c r="C547" s="55"/>
      <c r="D547" s="10"/>
      <c r="E547" s="10"/>
      <c r="F547" s="10"/>
      <c r="G547" s="1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0"/>
      <c r="B548" s="55"/>
      <c r="C548" s="55"/>
      <c r="D548" s="10"/>
      <c r="E548" s="10"/>
      <c r="F548" s="10"/>
      <c r="G548" s="1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0"/>
      <c r="B549" s="55"/>
      <c r="C549" s="55"/>
      <c r="D549" s="10"/>
      <c r="E549" s="10"/>
      <c r="F549" s="10"/>
      <c r="G549" s="1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0"/>
      <c r="B550" s="55"/>
      <c r="C550" s="55"/>
      <c r="D550" s="10"/>
      <c r="E550" s="10"/>
      <c r="F550" s="10"/>
      <c r="G550" s="1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0"/>
      <c r="B551" s="55"/>
      <c r="C551" s="55"/>
      <c r="D551" s="10"/>
      <c r="E551" s="10"/>
      <c r="F551" s="10"/>
      <c r="G551" s="1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0"/>
      <c r="B552" s="55"/>
      <c r="C552" s="55"/>
      <c r="D552" s="10"/>
      <c r="E552" s="10"/>
      <c r="F552" s="10"/>
      <c r="G552" s="1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0"/>
      <c r="B553" s="55"/>
      <c r="C553" s="55"/>
      <c r="D553" s="10"/>
      <c r="E553" s="10"/>
      <c r="F553" s="10"/>
      <c r="G553" s="1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0"/>
      <c r="B554" s="55"/>
      <c r="C554" s="55"/>
      <c r="D554" s="10"/>
      <c r="E554" s="10"/>
      <c r="F554" s="10"/>
      <c r="G554" s="1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0"/>
      <c r="B555" s="55"/>
      <c r="C555" s="55"/>
      <c r="D555" s="10"/>
      <c r="E555" s="10"/>
      <c r="F555" s="10"/>
      <c r="G555" s="1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0"/>
      <c r="B556" s="55"/>
      <c r="C556" s="55"/>
      <c r="D556" s="10"/>
      <c r="E556" s="10"/>
      <c r="F556" s="10"/>
      <c r="G556" s="1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0"/>
      <c r="B557" s="55"/>
      <c r="C557" s="55"/>
      <c r="D557" s="10"/>
      <c r="E557" s="10"/>
      <c r="F557" s="10"/>
      <c r="G557" s="1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0"/>
      <c r="B558" s="55"/>
      <c r="C558" s="55"/>
      <c r="D558" s="10"/>
      <c r="E558" s="10"/>
      <c r="F558" s="10"/>
      <c r="G558" s="1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0"/>
      <c r="B559" s="55"/>
      <c r="C559" s="55"/>
      <c r="D559" s="10"/>
      <c r="E559" s="10"/>
      <c r="F559" s="10"/>
      <c r="G559" s="1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0"/>
      <c r="B560" s="55"/>
      <c r="C560" s="55"/>
      <c r="D560" s="10"/>
      <c r="E560" s="10"/>
      <c r="F560" s="10"/>
      <c r="G560" s="1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0"/>
      <c r="B561" s="55"/>
      <c r="C561" s="55"/>
      <c r="D561" s="10"/>
      <c r="E561" s="10"/>
      <c r="F561" s="10"/>
      <c r="G561" s="1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0"/>
      <c r="B562" s="55"/>
      <c r="C562" s="55"/>
      <c r="D562" s="10"/>
      <c r="E562" s="10"/>
      <c r="F562" s="10"/>
      <c r="G562" s="1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0"/>
      <c r="B563" s="55"/>
      <c r="C563" s="55"/>
      <c r="D563" s="10"/>
      <c r="E563" s="10"/>
      <c r="F563" s="10"/>
      <c r="G563" s="1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0"/>
      <c r="B564" s="55"/>
      <c r="C564" s="55"/>
      <c r="D564" s="10"/>
      <c r="E564" s="10"/>
      <c r="F564" s="10"/>
      <c r="G564" s="1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0"/>
      <c r="B565" s="55"/>
      <c r="C565" s="55"/>
      <c r="D565" s="10"/>
      <c r="E565" s="10"/>
      <c r="F565" s="10"/>
      <c r="G565" s="1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0"/>
      <c r="B566" s="55"/>
      <c r="C566" s="55"/>
      <c r="D566" s="10"/>
      <c r="E566" s="10"/>
      <c r="F566" s="10"/>
      <c r="G566" s="1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0"/>
      <c r="B567" s="55"/>
      <c r="C567" s="55"/>
      <c r="D567" s="10"/>
      <c r="E567" s="10"/>
      <c r="F567" s="10"/>
      <c r="G567" s="1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0"/>
      <c r="B568" s="55"/>
      <c r="C568" s="55"/>
      <c r="D568" s="10"/>
      <c r="E568" s="10"/>
      <c r="F568" s="10"/>
      <c r="G568" s="1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0"/>
      <c r="B569" s="55"/>
      <c r="C569" s="55"/>
      <c r="D569" s="10"/>
      <c r="E569" s="10"/>
      <c r="F569" s="10"/>
      <c r="G569" s="1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0"/>
      <c r="B570" s="55"/>
      <c r="C570" s="55"/>
      <c r="D570" s="10"/>
      <c r="E570" s="10"/>
      <c r="F570" s="10"/>
      <c r="G570" s="1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0"/>
      <c r="B571" s="55"/>
      <c r="C571" s="55"/>
      <c r="D571" s="10"/>
      <c r="E571" s="10"/>
      <c r="F571" s="10"/>
      <c r="G571" s="1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0"/>
      <c r="B572" s="55"/>
      <c r="C572" s="55"/>
      <c r="D572" s="10"/>
      <c r="E572" s="10"/>
      <c r="F572" s="10"/>
      <c r="G572" s="1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0"/>
      <c r="B573" s="55"/>
      <c r="C573" s="55"/>
      <c r="D573" s="10"/>
      <c r="E573" s="10"/>
      <c r="F573" s="10"/>
      <c r="G573" s="1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0"/>
      <c r="B574" s="55"/>
      <c r="C574" s="55"/>
      <c r="D574" s="10"/>
      <c r="E574" s="10"/>
      <c r="F574" s="10"/>
      <c r="G574" s="1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0"/>
      <c r="B575" s="55"/>
      <c r="C575" s="55"/>
      <c r="D575" s="10"/>
      <c r="E575" s="10"/>
      <c r="F575" s="10"/>
      <c r="G575" s="1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0"/>
      <c r="B576" s="55"/>
      <c r="C576" s="55"/>
      <c r="D576" s="10"/>
      <c r="E576" s="10"/>
      <c r="F576" s="10"/>
      <c r="G576" s="1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0"/>
      <c r="B577" s="55"/>
      <c r="C577" s="55"/>
      <c r="D577" s="10"/>
      <c r="E577" s="10"/>
      <c r="F577" s="10"/>
      <c r="G577" s="1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0"/>
      <c r="B578" s="55"/>
      <c r="C578" s="55"/>
      <c r="D578" s="10"/>
      <c r="E578" s="10"/>
      <c r="F578" s="10"/>
      <c r="G578" s="1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0"/>
      <c r="B579" s="55"/>
      <c r="C579" s="55"/>
      <c r="D579" s="10"/>
      <c r="E579" s="10"/>
      <c r="F579" s="10"/>
      <c r="G579" s="1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0"/>
      <c r="B580" s="55"/>
      <c r="C580" s="55"/>
      <c r="D580" s="10"/>
      <c r="E580" s="10"/>
      <c r="F580" s="10"/>
      <c r="G580" s="1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0"/>
      <c r="B581" s="55"/>
      <c r="C581" s="55"/>
      <c r="D581" s="10"/>
      <c r="E581" s="10"/>
      <c r="F581" s="10"/>
      <c r="G581" s="1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0"/>
      <c r="B582" s="55"/>
      <c r="C582" s="55"/>
      <c r="D582" s="10"/>
      <c r="E582" s="10"/>
      <c r="F582" s="10"/>
      <c r="G582" s="1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0"/>
      <c r="B583" s="55"/>
      <c r="C583" s="55"/>
      <c r="D583" s="10"/>
      <c r="E583" s="10"/>
      <c r="F583" s="10"/>
      <c r="G583" s="1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0"/>
      <c r="B584" s="55"/>
      <c r="C584" s="55"/>
      <c r="D584" s="10"/>
      <c r="E584" s="10"/>
      <c r="F584" s="10"/>
      <c r="G584" s="1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0"/>
      <c r="B585" s="55"/>
      <c r="C585" s="55"/>
      <c r="D585" s="10"/>
      <c r="E585" s="10"/>
      <c r="F585" s="10"/>
      <c r="G585" s="1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0"/>
      <c r="B586" s="55"/>
      <c r="C586" s="55"/>
      <c r="D586" s="10"/>
      <c r="E586" s="10"/>
      <c r="F586" s="10"/>
      <c r="G586" s="1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0"/>
      <c r="B587" s="55"/>
      <c r="C587" s="55"/>
      <c r="D587" s="10"/>
      <c r="E587" s="10"/>
      <c r="F587" s="10"/>
      <c r="G587" s="1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0"/>
      <c r="B588" s="55"/>
      <c r="C588" s="55"/>
      <c r="D588" s="10"/>
      <c r="E588" s="10"/>
      <c r="F588" s="10"/>
      <c r="G588" s="1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0"/>
      <c r="B589" s="55"/>
      <c r="C589" s="55"/>
      <c r="D589" s="10"/>
      <c r="E589" s="10"/>
      <c r="F589" s="10"/>
      <c r="G589" s="1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0"/>
      <c r="B590" s="55"/>
      <c r="C590" s="55"/>
      <c r="D590" s="10"/>
      <c r="E590" s="10"/>
      <c r="F590" s="10"/>
      <c r="G590" s="1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0"/>
      <c r="B591" s="55"/>
      <c r="C591" s="55"/>
      <c r="D591" s="10"/>
      <c r="E591" s="10"/>
      <c r="F591" s="10"/>
      <c r="G591" s="1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0"/>
      <c r="B592" s="55"/>
      <c r="C592" s="55"/>
      <c r="D592" s="10"/>
      <c r="E592" s="10"/>
      <c r="F592" s="10"/>
      <c r="G592" s="1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0"/>
      <c r="B593" s="55"/>
      <c r="C593" s="55"/>
      <c r="D593" s="10"/>
      <c r="E593" s="10"/>
      <c r="F593" s="10"/>
      <c r="G593" s="1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0"/>
      <c r="B594" s="55"/>
      <c r="C594" s="55"/>
      <c r="D594" s="10"/>
      <c r="E594" s="10"/>
      <c r="F594" s="10"/>
      <c r="G594" s="1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0"/>
      <c r="B595" s="55"/>
      <c r="C595" s="55"/>
      <c r="D595" s="10"/>
      <c r="E595" s="10"/>
      <c r="F595" s="10"/>
      <c r="G595" s="1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0"/>
      <c r="B596" s="55"/>
      <c r="C596" s="55"/>
      <c r="D596" s="10"/>
      <c r="E596" s="10"/>
      <c r="F596" s="10"/>
      <c r="G596" s="1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0"/>
      <c r="B597" s="55"/>
      <c r="C597" s="55"/>
      <c r="D597" s="10"/>
      <c r="E597" s="10"/>
      <c r="F597" s="10"/>
      <c r="G597" s="1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0"/>
      <c r="B598" s="55"/>
      <c r="C598" s="55"/>
      <c r="D598" s="10"/>
      <c r="E598" s="10"/>
      <c r="F598" s="10"/>
      <c r="G598" s="1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0"/>
      <c r="B599" s="55"/>
      <c r="C599" s="55"/>
      <c r="D599" s="10"/>
      <c r="E599" s="10"/>
      <c r="F599" s="10"/>
      <c r="G599" s="1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0"/>
      <c r="B600" s="55"/>
      <c r="C600" s="55"/>
      <c r="D600" s="10"/>
      <c r="E600" s="10"/>
      <c r="F600" s="10"/>
      <c r="G600" s="1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0"/>
      <c r="B601" s="55"/>
      <c r="C601" s="55"/>
      <c r="D601" s="10"/>
      <c r="E601" s="10"/>
      <c r="F601" s="10"/>
      <c r="G601" s="1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0"/>
      <c r="B602" s="55"/>
      <c r="C602" s="55"/>
      <c r="D602" s="10"/>
      <c r="E602" s="10"/>
      <c r="F602" s="10"/>
      <c r="G602" s="1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0"/>
      <c r="B603" s="55"/>
      <c r="C603" s="55"/>
      <c r="D603" s="10"/>
      <c r="E603" s="10"/>
      <c r="F603" s="10"/>
      <c r="G603" s="1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0"/>
      <c r="B604" s="55"/>
      <c r="C604" s="55"/>
      <c r="D604" s="10"/>
      <c r="E604" s="10"/>
      <c r="F604" s="10"/>
      <c r="G604" s="1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0"/>
      <c r="B605" s="55"/>
      <c r="C605" s="55"/>
      <c r="D605" s="10"/>
      <c r="E605" s="10"/>
      <c r="F605" s="10"/>
      <c r="G605" s="1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0"/>
      <c r="B606" s="55"/>
      <c r="C606" s="55"/>
      <c r="D606" s="10"/>
      <c r="E606" s="10"/>
      <c r="F606" s="10"/>
      <c r="G606" s="1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0"/>
      <c r="B607" s="55"/>
      <c r="C607" s="55"/>
      <c r="D607" s="10"/>
      <c r="E607" s="10"/>
      <c r="F607" s="10"/>
      <c r="G607" s="1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0"/>
      <c r="B608" s="55"/>
      <c r="C608" s="55"/>
      <c r="D608" s="10"/>
      <c r="E608" s="10"/>
      <c r="F608" s="10"/>
      <c r="G608" s="1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0"/>
      <c r="B609" s="55"/>
      <c r="C609" s="55"/>
      <c r="D609" s="10"/>
      <c r="E609" s="10"/>
      <c r="F609" s="10"/>
      <c r="G609" s="1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0"/>
      <c r="B610" s="55"/>
      <c r="C610" s="55"/>
      <c r="D610" s="10"/>
      <c r="E610" s="10"/>
      <c r="F610" s="10"/>
      <c r="G610" s="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0"/>
      <c r="B611" s="55"/>
      <c r="C611" s="55"/>
      <c r="D611" s="10"/>
      <c r="E611" s="10"/>
      <c r="F611" s="10"/>
      <c r="G611" s="1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0"/>
      <c r="B612" s="55"/>
      <c r="C612" s="55"/>
      <c r="D612" s="10"/>
      <c r="E612" s="10"/>
      <c r="F612" s="10"/>
      <c r="G612" s="1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0"/>
      <c r="B613" s="55"/>
      <c r="C613" s="55"/>
      <c r="D613" s="10"/>
      <c r="E613" s="10"/>
      <c r="F613" s="10"/>
      <c r="G613" s="1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0"/>
      <c r="B614" s="55"/>
      <c r="C614" s="55"/>
      <c r="D614" s="10"/>
      <c r="E614" s="10"/>
      <c r="F614" s="10"/>
      <c r="G614" s="1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0"/>
      <c r="B615" s="55"/>
      <c r="C615" s="55"/>
      <c r="D615" s="10"/>
      <c r="E615" s="10"/>
      <c r="F615" s="10"/>
      <c r="G615" s="1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0"/>
      <c r="B616" s="55"/>
      <c r="C616" s="55"/>
      <c r="D616" s="10"/>
      <c r="E616" s="10"/>
      <c r="F616" s="10"/>
      <c r="G616" s="1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0"/>
      <c r="B617" s="55"/>
      <c r="C617" s="55"/>
      <c r="D617" s="10"/>
      <c r="E617" s="10"/>
      <c r="F617" s="10"/>
      <c r="G617" s="1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0"/>
      <c r="B618" s="55"/>
      <c r="C618" s="55"/>
      <c r="D618" s="10"/>
      <c r="E618" s="10"/>
      <c r="F618" s="10"/>
      <c r="G618" s="1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0"/>
      <c r="B619" s="55"/>
      <c r="C619" s="55"/>
      <c r="D619" s="10"/>
      <c r="E619" s="10"/>
      <c r="F619" s="10"/>
      <c r="G619" s="1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0"/>
      <c r="B620" s="55"/>
      <c r="C620" s="55"/>
      <c r="D620" s="10"/>
      <c r="E620" s="10"/>
      <c r="F620" s="10"/>
      <c r="G620" s="1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0"/>
      <c r="B621" s="55"/>
      <c r="C621" s="55"/>
      <c r="D621" s="10"/>
      <c r="E621" s="10"/>
      <c r="F621" s="10"/>
      <c r="G621" s="1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0"/>
      <c r="B622" s="55"/>
      <c r="C622" s="55"/>
      <c r="D622" s="10"/>
      <c r="E622" s="10"/>
      <c r="F622" s="10"/>
      <c r="G622" s="1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0"/>
      <c r="B623" s="55"/>
      <c r="C623" s="55"/>
      <c r="D623" s="10"/>
      <c r="E623" s="10"/>
      <c r="F623" s="10"/>
      <c r="G623" s="1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0"/>
      <c r="B624" s="55"/>
      <c r="C624" s="55"/>
      <c r="D624" s="10"/>
      <c r="E624" s="10"/>
      <c r="F624" s="10"/>
      <c r="G624" s="1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0"/>
      <c r="B625" s="55"/>
      <c r="C625" s="55"/>
      <c r="D625" s="10"/>
      <c r="E625" s="10"/>
      <c r="F625" s="10"/>
      <c r="G625" s="1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0"/>
      <c r="B626" s="55"/>
      <c r="C626" s="55"/>
      <c r="D626" s="10"/>
      <c r="E626" s="10"/>
      <c r="F626" s="10"/>
      <c r="G626" s="1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0"/>
      <c r="B627" s="55"/>
      <c r="C627" s="55"/>
      <c r="D627" s="10"/>
      <c r="E627" s="10"/>
      <c r="F627" s="10"/>
      <c r="G627" s="1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0"/>
      <c r="B628" s="55"/>
      <c r="C628" s="55"/>
      <c r="D628" s="10"/>
      <c r="E628" s="10"/>
      <c r="F628" s="10"/>
      <c r="G628" s="1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0"/>
      <c r="B629" s="55"/>
      <c r="C629" s="55"/>
      <c r="D629" s="10"/>
      <c r="E629" s="10"/>
      <c r="F629" s="10"/>
      <c r="G629" s="1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0"/>
      <c r="B630" s="55"/>
      <c r="C630" s="55"/>
      <c r="D630" s="10"/>
      <c r="E630" s="10"/>
      <c r="F630" s="10"/>
      <c r="G630" s="1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0"/>
      <c r="B631" s="55"/>
      <c r="C631" s="55"/>
      <c r="D631" s="10"/>
      <c r="E631" s="10"/>
      <c r="F631" s="10"/>
      <c r="G631" s="1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0"/>
      <c r="B632" s="55"/>
      <c r="C632" s="55"/>
      <c r="D632" s="10"/>
      <c r="E632" s="10"/>
      <c r="F632" s="10"/>
      <c r="G632" s="1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0"/>
      <c r="B633" s="55"/>
      <c r="C633" s="55"/>
      <c r="D633" s="10"/>
      <c r="E633" s="10"/>
      <c r="F633" s="10"/>
      <c r="G633" s="1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0"/>
      <c r="B634" s="55"/>
      <c r="C634" s="55"/>
      <c r="D634" s="10"/>
      <c r="E634" s="10"/>
      <c r="F634" s="10"/>
      <c r="G634" s="1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0"/>
      <c r="B635" s="55"/>
      <c r="C635" s="55"/>
      <c r="D635" s="10"/>
      <c r="E635" s="10"/>
      <c r="F635" s="10"/>
      <c r="G635" s="1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0"/>
      <c r="B636" s="55"/>
      <c r="C636" s="55"/>
      <c r="D636" s="10"/>
      <c r="E636" s="10"/>
      <c r="F636" s="10"/>
      <c r="G636" s="1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0"/>
      <c r="B637" s="55"/>
      <c r="C637" s="55"/>
      <c r="D637" s="10"/>
      <c r="E637" s="10"/>
      <c r="F637" s="10"/>
      <c r="G637" s="1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0"/>
      <c r="B638" s="55"/>
      <c r="C638" s="55"/>
      <c r="D638" s="10"/>
      <c r="E638" s="10"/>
      <c r="F638" s="10"/>
      <c r="G638" s="1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0"/>
      <c r="B639" s="55"/>
      <c r="C639" s="55"/>
      <c r="D639" s="10"/>
      <c r="E639" s="10"/>
      <c r="F639" s="10"/>
      <c r="G639" s="1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0"/>
      <c r="B640" s="55"/>
      <c r="C640" s="55"/>
      <c r="D640" s="10"/>
      <c r="E640" s="10"/>
      <c r="F640" s="10"/>
      <c r="G640" s="1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0"/>
      <c r="B641" s="55"/>
      <c r="C641" s="55"/>
      <c r="D641" s="10"/>
      <c r="E641" s="10"/>
      <c r="F641" s="10"/>
      <c r="G641" s="1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0"/>
      <c r="B642" s="55"/>
      <c r="C642" s="55"/>
      <c r="D642" s="10"/>
      <c r="E642" s="10"/>
      <c r="F642" s="10"/>
      <c r="G642" s="1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0"/>
      <c r="B643" s="55"/>
      <c r="C643" s="55"/>
      <c r="D643" s="10"/>
      <c r="E643" s="10"/>
      <c r="F643" s="10"/>
      <c r="G643" s="1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0"/>
      <c r="B644" s="55"/>
      <c r="C644" s="55"/>
      <c r="D644" s="10"/>
      <c r="E644" s="10"/>
      <c r="F644" s="10"/>
      <c r="G644" s="1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0"/>
      <c r="B645" s="55"/>
      <c r="C645" s="55"/>
      <c r="D645" s="10"/>
      <c r="E645" s="10"/>
      <c r="F645" s="10"/>
      <c r="G645" s="1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0"/>
      <c r="B646" s="55"/>
      <c r="C646" s="55"/>
      <c r="D646" s="10"/>
      <c r="E646" s="10"/>
      <c r="F646" s="10"/>
      <c r="G646" s="1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0"/>
      <c r="B647" s="55"/>
      <c r="C647" s="55"/>
      <c r="D647" s="10"/>
      <c r="E647" s="10"/>
      <c r="F647" s="10"/>
      <c r="G647" s="1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0"/>
      <c r="B648" s="55"/>
      <c r="C648" s="55"/>
      <c r="D648" s="10"/>
      <c r="E648" s="10"/>
      <c r="F648" s="10"/>
      <c r="G648" s="1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0"/>
      <c r="B649" s="55"/>
      <c r="C649" s="55"/>
      <c r="D649" s="10"/>
      <c r="E649" s="10"/>
      <c r="F649" s="10"/>
      <c r="G649" s="1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0"/>
      <c r="B650" s="55"/>
      <c r="C650" s="55"/>
      <c r="D650" s="10"/>
      <c r="E650" s="10"/>
      <c r="F650" s="10"/>
      <c r="G650" s="1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0"/>
      <c r="B651" s="55"/>
      <c r="C651" s="55"/>
      <c r="D651" s="10"/>
      <c r="E651" s="10"/>
      <c r="F651" s="10"/>
      <c r="G651" s="1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0"/>
      <c r="B652" s="55"/>
      <c r="C652" s="55"/>
      <c r="D652" s="10"/>
      <c r="E652" s="10"/>
      <c r="F652" s="10"/>
      <c r="G652" s="1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0"/>
      <c r="B653" s="55"/>
      <c r="C653" s="55"/>
      <c r="D653" s="10"/>
      <c r="E653" s="10"/>
      <c r="F653" s="10"/>
      <c r="G653" s="1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0"/>
      <c r="B654" s="55"/>
      <c r="C654" s="55"/>
      <c r="D654" s="10"/>
      <c r="E654" s="10"/>
      <c r="F654" s="10"/>
      <c r="G654" s="1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0"/>
      <c r="B655" s="55"/>
      <c r="C655" s="55"/>
      <c r="D655" s="10"/>
      <c r="E655" s="10"/>
      <c r="F655" s="10"/>
      <c r="G655" s="1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0"/>
      <c r="B656" s="55"/>
      <c r="C656" s="55"/>
      <c r="D656" s="10"/>
      <c r="E656" s="10"/>
      <c r="F656" s="10"/>
      <c r="G656" s="1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0"/>
      <c r="B657" s="55"/>
      <c r="C657" s="55"/>
      <c r="D657" s="10"/>
      <c r="E657" s="10"/>
      <c r="F657" s="10"/>
      <c r="G657" s="1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0"/>
      <c r="B658" s="55"/>
      <c r="C658" s="55"/>
      <c r="D658" s="10"/>
      <c r="E658" s="10"/>
      <c r="F658" s="10"/>
      <c r="G658" s="1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0"/>
      <c r="B659" s="55"/>
      <c r="C659" s="55"/>
      <c r="D659" s="10"/>
      <c r="E659" s="10"/>
      <c r="F659" s="10"/>
      <c r="G659" s="1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0"/>
      <c r="B660" s="55"/>
      <c r="C660" s="55"/>
      <c r="D660" s="10"/>
      <c r="E660" s="10"/>
      <c r="F660" s="10"/>
      <c r="G660" s="1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0"/>
      <c r="B661" s="55"/>
      <c r="C661" s="55"/>
      <c r="D661" s="10"/>
      <c r="E661" s="10"/>
      <c r="F661" s="10"/>
      <c r="G661" s="1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0"/>
      <c r="B662" s="55"/>
      <c r="C662" s="55"/>
      <c r="D662" s="10"/>
      <c r="E662" s="10"/>
      <c r="F662" s="10"/>
      <c r="G662" s="1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0"/>
      <c r="B663" s="55"/>
      <c r="C663" s="55"/>
      <c r="D663" s="10"/>
      <c r="E663" s="10"/>
      <c r="F663" s="10"/>
      <c r="G663" s="1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0"/>
      <c r="B664" s="55"/>
      <c r="C664" s="55"/>
      <c r="D664" s="10"/>
      <c r="E664" s="10"/>
      <c r="F664" s="10"/>
      <c r="G664" s="1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0"/>
      <c r="B665" s="55"/>
      <c r="C665" s="55"/>
      <c r="D665" s="10"/>
      <c r="E665" s="10"/>
      <c r="F665" s="10"/>
      <c r="G665" s="1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0"/>
      <c r="B666" s="55"/>
      <c r="C666" s="55"/>
      <c r="D666" s="10"/>
      <c r="E666" s="10"/>
      <c r="F666" s="10"/>
      <c r="G666" s="1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0"/>
      <c r="B667" s="55"/>
      <c r="C667" s="55"/>
      <c r="D667" s="10"/>
      <c r="E667" s="10"/>
      <c r="F667" s="10"/>
      <c r="G667" s="1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0"/>
      <c r="B668" s="55"/>
      <c r="C668" s="55"/>
      <c r="D668" s="10"/>
      <c r="E668" s="10"/>
      <c r="F668" s="10"/>
      <c r="G668" s="1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0"/>
      <c r="B669" s="55"/>
      <c r="C669" s="55"/>
      <c r="D669" s="10"/>
      <c r="E669" s="10"/>
      <c r="F669" s="10"/>
      <c r="G669" s="1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0"/>
      <c r="B670" s="55"/>
      <c r="C670" s="55"/>
      <c r="D670" s="10"/>
      <c r="E670" s="10"/>
      <c r="F670" s="10"/>
      <c r="G670" s="1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0"/>
      <c r="B671" s="55"/>
      <c r="C671" s="55"/>
      <c r="D671" s="10"/>
      <c r="E671" s="10"/>
      <c r="F671" s="10"/>
      <c r="G671" s="1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0"/>
      <c r="B672" s="55"/>
      <c r="C672" s="55"/>
      <c r="D672" s="10"/>
      <c r="E672" s="10"/>
      <c r="F672" s="10"/>
      <c r="G672" s="1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0"/>
      <c r="B673" s="55"/>
      <c r="C673" s="55"/>
      <c r="D673" s="10"/>
      <c r="E673" s="10"/>
      <c r="F673" s="10"/>
      <c r="G673" s="1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0"/>
      <c r="B674" s="55"/>
      <c r="C674" s="55"/>
      <c r="D674" s="10"/>
      <c r="E674" s="10"/>
      <c r="F674" s="10"/>
      <c r="G674" s="1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0"/>
      <c r="B675" s="55"/>
      <c r="C675" s="55"/>
      <c r="D675" s="10"/>
      <c r="E675" s="10"/>
      <c r="F675" s="10"/>
      <c r="G675" s="1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0"/>
      <c r="B676" s="55"/>
      <c r="C676" s="55"/>
      <c r="D676" s="10"/>
      <c r="E676" s="10"/>
      <c r="F676" s="10"/>
      <c r="G676" s="1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0"/>
      <c r="B677" s="55"/>
      <c r="C677" s="55"/>
      <c r="D677" s="10"/>
      <c r="E677" s="10"/>
      <c r="F677" s="10"/>
      <c r="G677" s="1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0"/>
      <c r="B678" s="55"/>
      <c r="C678" s="55"/>
      <c r="D678" s="10"/>
      <c r="E678" s="10"/>
      <c r="F678" s="10"/>
      <c r="G678" s="1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0"/>
      <c r="B679" s="55"/>
      <c r="C679" s="55"/>
      <c r="D679" s="10"/>
      <c r="E679" s="10"/>
      <c r="F679" s="10"/>
      <c r="G679" s="1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0"/>
      <c r="B680" s="55"/>
      <c r="C680" s="55"/>
      <c r="D680" s="10"/>
      <c r="E680" s="10"/>
      <c r="F680" s="10"/>
      <c r="G680" s="1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0"/>
      <c r="B681" s="55"/>
      <c r="C681" s="55"/>
      <c r="D681" s="10"/>
      <c r="E681" s="10"/>
      <c r="F681" s="10"/>
      <c r="G681" s="1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0"/>
      <c r="B682" s="55"/>
      <c r="C682" s="55"/>
      <c r="D682" s="10"/>
      <c r="E682" s="10"/>
      <c r="F682" s="10"/>
      <c r="G682" s="1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0"/>
      <c r="B683" s="55"/>
      <c r="C683" s="55"/>
      <c r="D683" s="10"/>
      <c r="E683" s="10"/>
      <c r="F683" s="10"/>
      <c r="G683" s="1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0"/>
      <c r="B684" s="55"/>
      <c r="C684" s="55"/>
      <c r="D684" s="10"/>
      <c r="E684" s="10"/>
      <c r="F684" s="10"/>
      <c r="G684" s="1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0"/>
      <c r="B685" s="55"/>
      <c r="C685" s="55"/>
      <c r="D685" s="10"/>
      <c r="E685" s="10"/>
      <c r="F685" s="10"/>
      <c r="G685" s="1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0"/>
      <c r="B686" s="55"/>
      <c r="C686" s="55"/>
      <c r="D686" s="10"/>
      <c r="E686" s="10"/>
      <c r="F686" s="10"/>
      <c r="G686" s="1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0"/>
      <c r="B687" s="55"/>
      <c r="C687" s="55"/>
      <c r="D687" s="10"/>
      <c r="E687" s="10"/>
      <c r="F687" s="10"/>
      <c r="G687" s="1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0"/>
      <c r="B688" s="55"/>
      <c r="C688" s="55"/>
      <c r="D688" s="10"/>
      <c r="E688" s="10"/>
      <c r="F688" s="10"/>
      <c r="G688" s="1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0"/>
      <c r="B689" s="55"/>
      <c r="C689" s="55"/>
      <c r="D689" s="10"/>
      <c r="E689" s="10"/>
      <c r="F689" s="10"/>
      <c r="G689" s="1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0"/>
      <c r="B690" s="55"/>
      <c r="C690" s="55"/>
      <c r="D690" s="10"/>
      <c r="E690" s="10"/>
      <c r="F690" s="10"/>
      <c r="G690" s="1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0"/>
      <c r="B691" s="55"/>
      <c r="C691" s="55"/>
      <c r="D691" s="10"/>
      <c r="E691" s="10"/>
      <c r="F691" s="10"/>
      <c r="G691" s="1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0"/>
      <c r="B692" s="55"/>
      <c r="C692" s="55"/>
      <c r="D692" s="10"/>
      <c r="E692" s="10"/>
      <c r="F692" s="10"/>
      <c r="G692" s="1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0"/>
      <c r="B693" s="55"/>
      <c r="C693" s="55"/>
      <c r="D693" s="10"/>
      <c r="E693" s="10"/>
      <c r="F693" s="10"/>
      <c r="G693" s="1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0"/>
      <c r="B694" s="55"/>
      <c r="C694" s="55"/>
      <c r="D694" s="10"/>
      <c r="E694" s="10"/>
      <c r="F694" s="10"/>
      <c r="G694" s="1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0"/>
      <c r="B695" s="55"/>
      <c r="C695" s="55"/>
      <c r="D695" s="10"/>
      <c r="E695" s="10"/>
      <c r="F695" s="10"/>
      <c r="G695" s="1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0"/>
      <c r="B696" s="55"/>
      <c r="C696" s="55"/>
      <c r="D696" s="10"/>
      <c r="E696" s="10"/>
      <c r="F696" s="10"/>
      <c r="G696" s="1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0"/>
      <c r="B697" s="55"/>
      <c r="C697" s="55"/>
      <c r="D697" s="10"/>
      <c r="E697" s="10"/>
      <c r="F697" s="10"/>
      <c r="G697" s="1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0"/>
      <c r="B698" s="55"/>
      <c r="C698" s="55"/>
      <c r="D698" s="10"/>
      <c r="E698" s="10"/>
      <c r="F698" s="10"/>
      <c r="G698" s="1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0"/>
      <c r="B699" s="55"/>
      <c r="C699" s="55"/>
      <c r="D699" s="10"/>
      <c r="E699" s="10"/>
      <c r="F699" s="10"/>
      <c r="G699" s="1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0"/>
      <c r="B700" s="55"/>
      <c r="C700" s="55"/>
      <c r="D700" s="10"/>
      <c r="E700" s="10"/>
      <c r="F700" s="10"/>
      <c r="G700" s="1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0"/>
      <c r="B701" s="55"/>
      <c r="C701" s="55"/>
      <c r="D701" s="10"/>
      <c r="E701" s="10"/>
      <c r="F701" s="10"/>
      <c r="G701" s="1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0"/>
      <c r="B702" s="55"/>
      <c r="C702" s="55"/>
      <c r="D702" s="10"/>
      <c r="E702" s="10"/>
      <c r="F702" s="10"/>
      <c r="G702" s="1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0"/>
      <c r="B703" s="55"/>
      <c r="C703" s="55"/>
      <c r="D703" s="10"/>
      <c r="E703" s="10"/>
      <c r="F703" s="10"/>
      <c r="G703" s="1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0"/>
      <c r="B704" s="55"/>
      <c r="C704" s="55"/>
      <c r="D704" s="10"/>
      <c r="E704" s="10"/>
      <c r="F704" s="10"/>
      <c r="G704" s="1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0"/>
      <c r="B705" s="55"/>
      <c r="C705" s="55"/>
      <c r="D705" s="10"/>
      <c r="E705" s="10"/>
      <c r="F705" s="10"/>
      <c r="G705" s="1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0"/>
      <c r="B706" s="55"/>
      <c r="C706" s="55"/>
      <c r="D706" s="10"/>
      <c r="E706" s="10"/>
      <c r="F706" s="10"/>
      <c r="G706" s="1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0"/>
      <c r="B707" s="55"/>
      <c r="C707" s="55"/>
      <c r="D707" s="10"/>
      <c r="E707" s="10"/>
      <c r="F707" s="10"/>
      <c r="G707" s="1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0"/>
      <c r="B708" s="55"/>
      <c r="C708" s="55"/>
      <c r="D708" s="10"/>
      <c r="E708" s="10"/>
      <c r="F708" s="10"/>
      <c r="G708" s="1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0"/>
      <c r="B709" s="55"/>
      <c r="C709" s="55"/>
      <c r="D709" s="10"/>
      <c r="E709" s="10"/>
      <c r="F709" s="10"/>
      <c r="G709" s="1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0"/>
      <c r="B710" s="55"/>
      <c r="C710" s="55"/>
      <c r="D710" s="10"/>
      <c r="E710" s="10"/>
      <c r="F710" s="10"/>
      <c r="G710" s="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0"/>
      <c r="B711" s="55"/>
      <c r="C711" s="55"/>
      <c r="D711" s="10"/>
      <c r="E711" s="10"/>
      <c r="F711" s="10"/>
      <c r="G711" s="1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0"/>
      <c r="B712" s="55"/>
      <c r="C712" s="55"/>
      <c r="D712" s="10"/>
      <c r="E712" s="10"/>
      <c r="F712" s="10"/>
      <c r="G712" s="1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0"/>
      <c r="B713" s="55"/>
      <c r="C713" s="55"/>
      <c r="D713" s="10"/>
      <c r="E713" s="10"/>
      <c r="F713" s="10"/>
      <c r="G713" s="1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0"/>
      <c r="B714" s="55"/>
      <c r="C714" s="55"/>
      <c r="D714" s="10"/>
      <c r="E714" s="10"/>
      <c r="F714" s="10"/>
      <c r="G714" s="1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0"/>
      <c r="B715" s="55"/>
      <c r="C715" s="55"/>
      <c r="D715" s="10"/>
      <c r="E715" s="10"/>
      <c r="F715" s="10"/>
      <c r="G715" s="1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0"/>
      <c r="B716" s="55"/>
      <c r="C716" s="55"/>
      <c r="D716" s="10"/>
      <c r="E716" s="10"/>
      <c r="F716" s="10"/>
      <c r="G716" s="1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0"/>
      <c r="B717" s="55"/>
      <c r="C717" s="55"/>
      <c r="D717" s="10"/>
      <c r="E717" s="10"/>
      <c r="F717" s="10"/>
      <c r="G717" s="1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0"/>
      <c r="B718" s="55"/>
      <c r="C718" s="55"/>
      <c r="D718" s="10"/>
      <c r="E718" s="10"/>
      <c r="F718" s="10"/>
      <c r="G718" s="1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0"/>
      <c r="B719" s="55"/>
      <c r="C719" s="55"/>
      <c r="D719" s="10"/>
      <c r="E719" s="10"/>
      <c r="F719" s="10"/>
      <c r="G719" s="1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0"/>
      <c r="B720" s="55"/>
      <c r="C720" s="55"/>
      <c r="D720" s="10"/>
      <c r="E720" s="10"/>
      <c r="F720" s="10"/>
      <c r="G720" s="1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0"/>
      <c r="B721" s="55"/>
      <c r="C721" s="55"/>
      <c r="D721" s="10"/>
      <c r="E721" s="10"/>
      <c r="F721" s="10"/>
      <c r="G721" s="1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0"/>
      <c r="B722" s="55"/>
      <c r="C722" s="55"/>
      <c r="D722" s="10"/>
      <c r="E722" s="10"/>
      <c r="F722" s="10"/>
      <c r="G722" s="1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0"/>
      <c r="B723" s="55"/>
      <c r="C723" s="55"/>
      <c r="D723" s="10"/>
      <c r="E723" s="10"/>
      <c r="F723" s="10"/>
      <c r="G723" s="1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0"/>
      <c r="B724" s="55"/>
      <c r="C724" s="55"/>
      <c r="D724" s="10"/>
      <c r="E724" s="10"/>
      <c r="F724" s="10"/>
      <c r="G724" s="1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0"/>
      <c r="B725" s="55"/>
      <c r="C725" s="55"/>
      <c r="D725" s="10"/>
      <c r="E725" s="10"/>
      <c r="F725" s="10"/>
      <c r="G725" s="1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0"/>
      <c r="B726" s="55"/>
      <c r="C726" s="55"/>
      <c r="D726" s="10"/>
      <c r="E726" s="10"/>
      <c r="F726" s="10"/>
      <c r="G726" s="1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0"/>
      <c r="B727" s="55"/>
      <c r="C727" s="55"/>
      <c r="D727" s="10"/>
      <c r="E727" s="10"/>
      <c r="F727" s="10"/>
      <c r="G727" s="1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0"/>
      <c r="B728" s="55"/>
      <c r="C728" s="55"/>
      <c r="D728" s="10"/>
      <c r="E728" s="10"/>
      <c r="F728" s="10"/>
      <c r="G728" s="1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0"/>
      <c r="B729" s="55"/>
      <c r="C729" s="55"/>
      <c r="D729" s="10"/>
      <c r="E729" s="10"/>
      <c r="F729" s="10"/>
      <c r="G729" s="1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0"/>
      <c r="B730" s="55"/>
      <c r="C730" s="55"/>
      <c r="D730" s="10"/>
      <c r="E730" s="10"/>
      <c r="F730" s="10"/>
      <c r="G730" s="1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0"/>
      <c r="B731" s="55"/>
      <c r="C731" s="55"/>
      <c r="D731" s="10"/>
      <c r="E731" s="10"/>
      <c r="F731" s="10"/>
      <c r="G731" s="1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0"/>
      <c r="B732" s="55"/>
      <c r="C732" s="55"/>
      <c r="D732" s="10"/>
      <c r="E732" s="10"/>
      <c r="F732" s="10"/>
      <c r="G732" s="1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0"/>
      <c r="B733" s="55"/>
      <c r="C733" s="55"/>
      <c r="D733" s="10"/>
      <c r="E733" s="10"/>
      <c r="F733" s="10"/>
      <c r="G733" s="1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0"/>
      <c r="B734" s="55"/>
      <c r="C734" s="55"/>
      <c r="D734" s="10"/>
      <c r="E734" s="10"/>
      <c r="F734" s="10"/>
      <c r="G734" s="1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0"/>
      <c r="B735" s="55"/>
      <c r="C735" s="55"/>
      <c r="D735" s="10"/>
      <c r="E735" s="10"/>
      <c r="F735" s="10"/>
      <c r="G735" s="1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0"/>
      <c r="B736" s="55"/>
      <c r="C736" s="55"/>
      <c r="D736" s="10"/>
      <c r="E736" s="10"/>
      <c r="F736" s="10"/>
      <c r="G736" s="1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0"/>
      <c r="B737" s="55"/>
      <c r="C737" s="55"/>
      <c r="D737" s="10"/>
      <c r="E737" s="10"/>
      <c r="F737" s="10"/>
      <c r="G737" s="1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0"/>
      <c r="B738" s="55"/>
      <c r="C738" s="55"/>
      <c r="D738" s="10"/>
      <c r="E738" s="10"/>
      <c r="F738" s="10"/>
      <c r="G738" s="1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0"/>
      <c r="B739" s="55"/>
      <c r="C739" s="55"/>
      <c r="D739" s="10"/>
      <c r="E739" s="10"/>
      <c r="F739" s="10"/>
      <c r="G739" s="1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0"/>
      <c r="B740" s="55"/>
      <c r="C740" s="55"/>
      <c r="D740" s="10"/>
      <c r="E740" s="10"/>
      <c r="F740" s="10"/>
      <c r="G740" s="1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0"/>
      <c r="B741" s="55"/>
      <c r="C741" s="55"/>
      <c r="D741" s="10"/>
      <c r="E741" s="10"/>
      <c r="F741" s="10"/>
      <c r="G741" s="1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0"/>
      <c r="B742" s="55"/>
      <c r="C742" s="55"/>
      <c r="D742" s="10"/>
      <c r="E742" s="10"/>
      <c r="F742" s="10"/>
      <c r="G742" s="1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0"/>
      <c r="B743" s="55"/>
      <c r="C743" s="55"/>
      <c r="D743" s="10"/>
      <c r="E743" s="10"/>
      <c r="F743" s="10"/>
      <c r="G743" s="1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0"/>
      <c r="B744" s="55"/>
      <c r="C744" s="55"/>
      <c r="D744" s="10"/>
      <c r="E744" s="10"/>
      <c r="F744" s="10"/>
      <c r="G744" s="1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0"/>
      <c r="B745" s="55"/>
      <c r="C745" s="55"/>
      <c r="D745" s="10"/>
      <c r="E745" s="10"/>
      <c r="F745" s="10"/>
      <c r="G745" s="1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0"/>
      <c r="B746" s="55"/>
      <c r="C746" s="55"/>
      <c r="D746" s="10"/>
      <c r="E746" s="10"/>
      <c r="F746" s="10"/>
      <c r="G746" s="1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0"/>
      <c r="B747" s="55"/>
      <c r="C747" s="55"/>
      <c r="D747" s="10"/>
      <c r="E747" s="10"/>
      <c r="F747" s="10"/>
      <c r="G747" s="1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0"/>
      <c r="B748" s="55"/>
      <c r="C748" s="55"/>
      <c r="D748" s="10"/>
      <c r="E748" s="10"/>
      <c r="F748" s="10"/>
      <c r="G748" s="1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0"/>
      <c r="B749" s="55"/>
      <c r="C749" s="55"/>
      <c r="D749" s="10"/>
      <c r="E749" s="10"/>
      <c r="F749" s="10"/>
      <c r="G749" s="1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0"/>
      <c r="B750" s="55"/>
      <c r="C750" s="55"/>
      <c r="D750" s="10"/>
      <c r="E750" s="10"/>
      <c r="F750" s="10"/>
      <c r="G750" s="1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0"/>
      <c r="B751" s="55"/>
      <c r="C751" s="55"/>
      <c r="D751" s="10"/>
      <c r="E751" s="10"/>
      <c r="F751" s="10"/>
      <c r="G751" s="1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0"/>
      <c r="B752" s="55"/>
      <c r="C752" s="55"/>
      <c r="D752" s="10"/>
      <c r="E752" s="10"/>
      <c r="F752" s="10"/>
      <c r="G752" s="1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0"/>
      <c r="B753" s="55"/>
      <c r="C753" s="55"/>
      <c r="D753" s="10"/>
      <c r="E753" s="10"/>
      <c r="F753" s="10"/>
      <c r="G753" s="1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0"/>
      <c r="B754" s="55"/>
      <c r="C754" s="55"/>
      <c r="D754" s="10"/>
      <c r="E754" s="10"/>
      <c r="F754" s="10"/>
      <c r="G754" s="1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0"/>
      <c r="B755" s="55"/>
      <c r="C755" s="55"/>
      <c r="D755" s="10"/>
      <c r="E755" s="10"/>
      <c r="F755" s="10"/>
      <c r="G755" s="1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0"/>
      <c r="B756" s="55"/>
      <c r="C756" s="55"/>
      <c r="D756" s="10"/>
      <c r="E756" s="10"/>
      <c r="F756" s="10"/>
      <c r="G756" s="1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0"/>
      <c r="B757" s="55"/>
      <c r="C757" s="55"/>
      <c r="D757" s="10"/>
      <c r="E757" s="10"/>
      <c r="F757" s="10"/>
      <c r="G757" s="1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0"/>
      <c r="B758" s="55"/>
      <c r="C758" s="55"/>
      <c r="D758" s="10"/>
      <c r="E758" s="10"/>
      <c r="F758" s="10"/>
      <c r="G758" s="1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0"/>
      <c r="B759" s="55"/>
      <c r="C759" s="55"/>
      <c r="D759" s="10"/>
      <c r="E759" s="10"/>
      <c r="F759" s="10"/>
      <c r="G759" s="1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0"/>
      <c r="B760" s="55"/>
      <c r="C760" s="55"/>
      <c r="D760" s="10"/>
      <c r="E760" s="10"/>
      <c r="F760" s="10"/>
      <c r="G760" s="1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0"/>
      <c r="B761" s="55"/>
      <c r="C761" s="55"/>
      <c r="D761" s="10"/>
      <c r="E761" s="10"/>
      <c r="F761" s="10"/>
      <c r="G761" s="1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0"/>
      <c r="B762" s="55"/>
      <c r="C762" s="55"/>
      <c r="D762" s="10"/>
      <c r="E762" s="10"/>
      <c r="F762" s="10"/>
      <c r="G762" s="1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0"/>
      <c r="B763" s="55"/>
      <c r="C763" s="55"/>
      <c r="D763" s="10"/>
      <c r="E763" s="10"/>
      <c r="F763" s="10"/>
      <c r="G763" s="1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0"/>
      <c r="B764" s="55"/>
      <c r="C764" s="55"/>
      <c r="D764" s="10"/>
      <c r="E764" s="10"/>
      <c r="F764" s="10"/>
      <c r="G764" s="1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0"/>
      <c r="B765" s="55"/>
      <c r="C765" s="55"/>
      <c r="D765" s="10"/>
      <c r="E765" s="10"/>
      <c r="F765" s="10"/>
      <c r="G765" s="1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0"/>
      <c r="B766" s="55"/>
      <c r="C766" s="55"/>
      <c r="D766" s="10"/>
      <c r="E766" s="10"/>
      <c r="F766" s="10"/>
      <c r="G766" s="1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0"/>
      <c r="B767" s="55"/>
      <c r="C767" s="55"/>
      <c r="D767" s="10"/>
      <c r="E767" s="10"/>
      <c r="F767" s="10"/>
      <c r="G767" s="1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0"/>
      <c r="B768" s="55"/>
      <c r="C768" s="55"/>
      <c r="D768" s="10"/>
      <c r="E768" s="10"/>
      <c r="F768" s="10"/>
      <c r="G768" s="1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0"/>
      <c r="B769" s="55"/>
      <c r="C769" s="55"/>
      <c r="D769" s="10"/>
      <c r="E769" s="10"/>
      <c r="F769" s="10"/>
      <c r="G769" s="1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0"/>
      <c r="B770" s="55"/>
      <c r="C770" s="55"/>
      <c r="D770" s="10"/>
      <c r="E770" s="10"/>
      <c r="F770" s="10"/>
      <c r="G770" s="1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0"/>
      <c r="B771" s="55"/>
      <c r="C771" s="55"/>
      <c r="D771" s="10"/>
      <c r="E771" s="10"/>
      <c r="F771" s="10"/>
      <c r="G771" s="1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0"/>
      <c r="B772" s="55"/>
      <c r="C772" s="55"/>
      <c r="D772" s="10"/>
      <c r="E772" s="10"/>
      <c r="F772" s="10"/>
      <c r="G772" s="1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0"/>
      <c r="B773" s="55"/>
      <c r="C773" s="55"/>
      <c r="D773" s="10"/>
      <c r="E773" s="10"/>
      <c r="F773" s="10"/>
      <c r="G773" s="1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0"/>
      <c r="B774" s="55"/>
      <c r="C774" s="55"/>
      <c r="D774" s="10"/>
      <c r="E774" s="10"/>
      <c r="F774" s="10"/>
      <c r="G774" s="1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0"/>
      <c r="B775" s="55"/>
      <c r="C775" s="55"/>
      <c r="D775" s="10"/>
      <c r="E775" s="10"/>
      <c r="F775" s="10"/>
      <c r="G775" s="1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0"/>
      <c r="B776" s="55"/>
      <c r="C776" s="55"/>
      <c r="D776" s="10"/>
      <c r="E776" s="10"/>
      <c r="F776" s="10"/>
      <c r="G776" s="1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0"/>
      <c r="B777" s="55"/>
      <c r="C777" s="55"/>
      <c r="D777" s="10"/>
      <c r="E777" s="10"/>
      <c r="F777" s="10"/>
      <c r="G777" s="1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0"/>
      <c r="B778" s="55"/>
      <c r="C778" s="55"/>
      <c r="D778" s="10"/>
      <c r="E778" s="10"/>
      <c r="F778" s="10"/>
      <c r="G778" s="1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0"/>
      <c r="B779" s="55"/>
      <c r="C779" s="55"/>
      <c r="D779" s="10"/>
      <c r="E779" s="10"/>
      <c r="F779" s="10"/>
      <c r="G779" s="1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0"/>
      <c r="B780" s="55"/>
      <c r="C780" s="55"/>
      <c r="D780" s="10"/>
      <c r="E780" s="10"/>
      <c r="F780" s="10"/>
      <c r="G780" s="1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0"/>
      <c r="B781" s="55"/>
      <c r="C781" s="55"/>
      <c r="D781" s="10"/>
      <c r="E781" s="10"/>
      <c r="F781" s="10"/>
      <c r="G781" s="1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0"/>
      <c r="B782" s="55"/>
      <c r="C782" s="55"/>
      <c r="D782" s="10"/>
      <c r="E782" s="10"/>
      <c r="F782" s="10"/>
      <c r="G782" s="1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0"/>
      <c r="B783" s="55"/>
      <c r="C783" s="55"/>
      <c r="D783" s="10"/>
      <c r="E783" s="10"/>
      <c r="F783" s="10"/>
      <c r="G783" s="1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0"/>
      <c r="B784" s="55"/>
      <c r="C784" s="55"/>
      <c r="D784" s="10"/>
      <c r="E784" s="10"/>
      <c r="F784" s="10"/>
      <c r="G784" s="1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0"/>
      <c r="B785" s="55"/>
      <c r="C785" s="55"/>
      <c r="D785" s="10"/>
      <c r="E785" s="10"/>
      <c r="F785" s="10"/>
      <c r="G785" s="1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0"/>
      <c r="B786" s="55"/>
      <c r="C786" s="55"/>
      <c r="D786" s="10"/>
      <c r="E786" s="10"/>
      <c r="F786" s="10"/>
      <c r="G786" s="1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0"/>
      <c r="B787" s="55"/>
      <c r="C787" s="55"/>
      <c r="D787" s="10"/>
      <c r="E787" s="10"/>
      <c r="F787" s="10"/>
      <c r="G787" s="1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0"/>
      <c r="B788" s="55"/>
      <c r="C788" s="55"/>
      <c r="D788" s="10"/>
      <c r="E788" s="10"/>
      <c r="F788" s="10"/>
      <c r="G788" s="1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0"/>
      <c r="B789" s="55"/>
      <c r="C789" s="55"/>
      <c r="D789" s="10"/>
      <c r="E789" s="10"/>
      <c r="F789" s="10"/>
      <c r="G789" s="1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0"/>
      <c r="B790" s="55"/>
      <c r="C790" s="55"/>
      <c r="D790" s="10"/>
      <c r="E790" s="10"/>
      <c r="F790" s="10"/>
      <c r="G790" s="1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0"/>
      <c r="B791" s="55"/>
      <c r="C791" s="55"/>
      <c r="D791" s="10"/>
      <c r="E791" s="10"/>
      <c r="F791" s="10"/>
      <c r="G791" s="1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0"/>
      <c r="B792" s="55"/>
      <c r="C792" s="55"/>
      <c r="D792" s="10"/>
      <c r="E792" s="10"/>
      <c r="F792" s="10"/>
      <c r="G792" s="1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0"/>
      <c r="B793" s="55"/>
      <c r="C793" s="55"/>
      <c r="D793" s="10"/>
      <c r="E793" s="10"/>
      <c r="F793" s="10"/>
      <c r="G793" s="1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0"/>
      <c r="B794" s="55"/>
      <c r="C794" s="55"/>
      <c r="D794" s="10"/>
      <c r="E794" s="10"/>
      <c r="F794" s="10"/>
      <c r="G794" s="1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0"/>
      <c r="B795" s="55"/>
      <c r="C795" s="55"/>
      <c r="D795" s="10"/>
      <c r="E795" s="10"/>
      <c r="F795" s="10"/>
      <c r="G795" s="1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0"/>
      <c r="B796" s="55"/>
      <c r="C796" s="55"/>
      <c r="D796" s="10"/>
      <c r="E796" s="10"/>
      <c r="F796" s="10"/>
      <c r="G796" s="1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0"/>
      <c r="B797" s="55"/>
      <c r="C797" s="55"/>
      <c r="D797" s="10"/>
      <c r="E797" s="10"/>
      <c r="F797" s="10"/>
      <c r="G797" s="1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0"/>
      <c r="B798" s="55"/>
      <c r="C798" s="55"/>
      <c r="D798" s="10"/>
      <c r="E798" s="10"/>
      <c r="F798" s="10"/>
      <c r="G798" s="1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0"/>
      <c r="B799" s="55"/>
      <c r="C799" s="55"/>
      <c r="D799" s="10"/>
      <c r="E799" s="10"/>
      <c r="F799" s="10"/>
      <c r="G799" s="1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0"/>
      <c r="B800" s="55"/>
      <c r="C800" s="55"/>
      <c r="D800" s="10"/>
      <c r="E800" s="10"/>
      <c r="F800" s="10"/>
      <c r="G800" s="1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0"/>
      <c r="B801" s="55"/>
      <c r="C801" s="55"/>
      <c r="D801" s="10"/>
      <c r="E801" s="10"/>
      <c r="F801" s="10"/>
      <c r="G801" s="1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0"/>
      <c r="B802" s="55"/>
      <c r="C802" s="55"/>
      <c r="D802" s="10"/>
      <c r="E802" s="10"/>
      <c r="F802" s="10"/>
      <c r="G802" s="1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0"/>
      <c r="B803" s="55"/>
      <c r="C803" s="55"/>
      <c r="D803" s="10"/>
      <c r="E803" s="10"/>
      <c r="F803" s="10"/>
      <c r="G803" s="1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0"/>
      <c r="B804" s="55"/>
      <c r="C804" s="55"/>
      <c r="D804" s="10"/>
      <c r="E804" s="10"/>
      <c r="F804" s="10"/>
      <c r="G804" s="1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0"/>
      <c r="B805" s="55"/>
      <c r="C805" s="55"/>
      <c r="D805" s="10"/>
      <c r="E805" s="10"/>
      <c r="F805" s="10"/>
      <c r="G805" s="1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0"/>
      <c r="B806" s="55"/>
      <c r="C806" s="55"/>
      <c r="D806" s="10"/>
      <c r="E806" s="10"/>
      <c r="F806" s="10"/>
      <c r="G806" s="1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0"/>
      <c r="B807" s="55"/>
      <c r="C807" s="55"/>
      <c r="D807" s="10"/>
      <c r="E807" s="10"/>
      <c r="F807" s="10"/>
      <c r="G807" s="1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0"/>
      <c r="B808" s="55"/>
      <c r="C808" s="55"/>
      <c r="D808" s="10"/>
      <c r="E808" s="10"/>
      <c r="F808" s="10"/>
      <c r="G808" s="1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0"/>
      <c r="B809" s="55"/>
      <c r="C809" s="55"/>
      <c r="D809" s="10"/>
      <c r="E809" s="10"/>
      <c r="F809" s="10"/>
      <c r="G809" s="1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0"/>
      <c r="B810" s="55"/>
      <c r="C810" s="55"/>
      <c r="D810" s="10"/>
      <c r="E810" s="10"/>
      <c r="F810" s="10"/>
      <c r="G810" s="1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0"/>
      <c r="B811" s="55"/>
      <c r="C811" s="55"/>
      <c r="D811" s="10"/>
      <c r="E811" s="10"/>
      <c r="F811" s="10"/>
      <c r="G811" s="1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0"/>
      <c r="B812" s="55"/>
      <c r="C812" s="55"/>
      <c r="D812" s="10"/>
      <c r="E812" s="10"/>
      <c r="F812" s="10"/>
      <c r="G812" s="1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0"/>
      <c r="B813" s="55"/>
      <c r="C813" s="55"/>
      <c r="D813" s="10"/>
      <c r="E813" s="10"/>
      <c r="F813" s="10"/>
      <c r="G813" s="1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0"/>
      <c r="B814" s="55"/>
      <c r="C814" s="55"/>
      <c r="D814" s="10"/>
      <c r="E814" s="10"/>
      <c r="F814" s="10"/>
      <c r="G814" s="1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0"/>
      <c r="B815" s="55"/>
      <c r="C815" s="55"/>
      <c r="D815" s="10"/>
      <c r="E815" s="10"/>
      <c r="F815" s="10"/>
      <c r="G815" s="1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0"/>
      <c r="B816" s="55"/>
      <c r="C816" s="55"/>
      <c r="D816" s="10"/>
      <c r="E816" s="10"/>
      <c r="F816" s="10"/>
      <c r="G816" s="1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0"/>
      <c r="B817" s="55"/>
      <c r="C817" s="55"/>
      <c r="D817" s="10"/>
      <c r="E817" s="10"/>
      <c r="F817" s="10"/>
      <c r="G817" s="1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0"/>
      <c r="B818" s="55"/>
      <c r="C818" s="55"/>
      <c r="D818" s="10"/>
      <c r="E818" s="10"/>
      <c r="F818" s="10"/>
      <c r="G818" s="1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0"/>
      <c r="B819" s="55"/>
      <c r="C819" s="55"/>
      <c r="D819" s="10"/>
      <c r="E819" s="10"/>
      <c r="F819" s="10"/>
      <c r="G819" s="1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0"/>
      <c r="B820" s="55"/>
      <c r="C820" s="55"/>
      <c r="D820" s="10"/>
      <c r="E820" s="10"/>
      <c r="F820" s="10"/>
      <c r="G820" s="1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0"/>
      <c r="B821" s="55"/>
      <c r="C821" s="55"/>
      <c r="D821" s="10"/>
      <c r="E821" s="10"/>
      <c r="F821" s="10"/>
      <c r="G821" s="1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0"/>
      <c r="B822" s="55"/>
      <c r="C822" s="55"/>
      <c r="D822" s="10"/>
      <c r="E822" s="10"/>
      <c r="F822" s="10"/>
      <c r="G822" s="1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0"/>
      <c r="B823" s="55"/>
      <c r="C823" s="55"/>
      <c r="D823" s="10"/>
      <c r="E823" s="10"/>
      <c r="F823" s="10"/>
      <c r="G823" s="1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0"/>
      <c r="B824" s="55"/>
      <c r="C824" s="55"/>
      <c r="D824" s="10"/>
      <c r="E824" s="10"/>
      <c r="F824" s="10"/>
      <c r="G824" s="1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0"/>
      <c r="B825" s="55"/>
      <c r="C825" s="55"/>
      <c r="D825" s="10"/>
      <c r="E825" s="10"/>
      <c r="F825" s="10"/>
      <c r="G825" s="1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0"/>
      <c r="B826" s="55"/>
      <c r="C826" s="55"/>
      <c r="D826" s="10"/>
      <c r="E826" s="10"/>
      <c r="F826" s="10"/>
      <c r="G826" s="1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0"/>
      <c r="B827" s="55"/>
      <c r="C827" s="55"/>
      <c r="D827" s="10"/>
      <c r="E827" s="10"/>
      <c r="F827" s="10"/>
      <c r="G827" s="1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0"/>
      <c r="B828" s="55"/>
      <c r="C828" s="55"/>
      <c r="D828" s="10"/>
      <c r="E828" s="10"/>
      <c r="F828" s="10"/>
      <c r="G828" s="1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0"/>
      <c r="B829" s="55"/>
      <c r="C829" s="55"/>
      <c r="D829" s="10"/>
      <c r="E829" s="10"/>
      <c r="F829" s="10"/>
      <c r="G829" s="1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0"/>
      <c r="B830" s="55"/>
      <c r="C830" s="55"/>
      <c r="D830" s="10"/>
      <c r="E830" s="10"/>
      <c r="F830" s="10"/>
      <c r="G830" s="1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0"/>
      <c r="B831" s="55"/>
      <c r="C831" s="55"/>
      <c r="D831" s="10"/>
      <c r="E831" s="10"/>
      <c r="F831" s="10"/>
      <c r="G831" s="1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0"/>
      <c r="B832" s="55"/>
      <c r="C832" s="55"/>
      <c r="D832" s="10"/>
      <c r="E832" s="10"/>
      <c r="F832" s="10"/>
      <c r="G832" s="1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0"/>
      <c r="B833" s="55"/>
      <c r="C833" s="55"/>
      <c r="D833" s="10"/>
      <c r="E833" s="10"/>
      <c r="F833" s="10"/>
      <c r="G833" s="1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0"/>
      <c r="B834" s="55"/>
      <c r="C834" s="55"/>
      <c r="D834" s="10"/>
      <c r="E834" s="10"/>
      <c r="F834" s="10"/>
      <c r="G834" s="1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0"/>
      <c r="B835" s="55"/>
      <c r="C835" s="55"/>
      <c r="D835" s="10"/>
      <c r="E835" s="10"/>
      <c r="F835" s="10"/>
      <c r="G835" s="1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0"/>
      <c r="B836" s="55"/>
      <c r="C836" s="55"/>
      <c r="D836" s="10"/>
      <c r="E836" s="10"/>
      <c r="F836" s="10"/>
      <c r="G836" s="1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0"/>
      <c r="B837" s="55"/>
      <c r="C837" s="55"/>
      <c r="D837" s="10"/>
      <c r="E837" s="10"/>
      <c r="F837" s="10"/>
      <c r="G837" s="1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0"/>
      <c r="B838" s="55"/>
      <c r="C838" s="55"/>
      <c r="D838" s="10"/>
      <c r="E838" s="10"/>
      <c r="F838" s="10"/>
      <c r="G838" s="1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0"/>
      <c r="B839" s="55"/>
      <c r="C839" s="55"/>
      <c r="D839" s="10"/>
      <c r="E839" s="10"/>
      <c r="F839" s="10"/>
      <c r="G839" s="1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0"/>
      <c r="B840" s="55"/>
      <c r="C840" s="55"/>
      <c r="D840" s="10"/>
      <c r="E840" s="10"/>
      <c r="F840" s="10"/>
      <c r="G840" s="1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0"/>
      <c r="B841" s="55"/>
      <c r="C841" s="55"/>
      <c r="D841" s="10"/>
      <c r="E841" s="10"/>
      <c r="F841" s="10"/>
      <c r="G841" s="1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0"/>
      <c r="B842" s="55"/>
      <c r="C842" s="55"/>
      <c r="D842" s="10"/>
      <c r="E842" s="10"/>
      <c r="F842" s="10"/>
      <c r="G842" s="1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0"/>
      <c r="B843" s="55"/>
      <c r="C843" s="55"/>
      <c r="D843" s="10"/>
      <c r="E843" s="10"/>
      <c r="F843" s="10"/>
      <c r="G843" s="1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0"/>
      <c r="B844" s="55"/>
      <c r="C844" s="55"/>
      <c r="D844" s="10"/>
      <c r="E844" s="10"/>
      <c r="F844" s="10"/>
      <c r="G844" s="1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0"/>
      <c r="B845" s="55"/>
      <c r="C845" s="55"/>
      <c r="D845" s="10"/>
      <c r="E845" s="10"/>
      <c r="F845" s="10"/>
      <c r="G845" s="1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0"/>
      <c r="B846" s="55"/>
      <c r="C846" s="55"/>
      <c r="D846" s="10"/>
      <c r="E846" s="10"/>
      <c r="F846" s="10"/>
      <c r="G846" s="1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0"/>
      <c r="B847" s="55"/>
      <c r="C847" s="55"/>
      <c r="D847" s="10"/>
      <c r="E847" s="10"/>
      <c r="F847" s="10"/>
      <c r="G847" s="1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0"/>
      <c r="B848" s="55"/>
      <c r="C848" s="55"/>
      <c r="D848" s="10"/>
      <c r="E848" s="10"/>
      <c r="F848" s="10"/>
      <c r="G848" s="1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0"/>
      <c r="B849" s="55"/>
      <c r="C849" s="55"/>
      <c r="D849" s="10"/>
      <c r="E849" s="10"/>
      <c r="F849" s="10"/>
      <c r="G849" s="1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0"/>
      <c r="B850" s="55"/>
      <c r="C850" s="55"/>
      <c r="D850" s="10"/>
      <c r="E850" s="10"/>
      <c r="F850" s="10"/>
      <c r="G850" s="1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0"/>
      <c r="B851" s="55"/>
      <c r="C851" s="55"/>
      <c r="D851" s="10"/>
      <c r="E851" s="10"/>
      <c r="F851" s="10"/>
      <c r="G851" s="1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0"/>
      <c r="B852" s="55"/>
      <c r="C852" s="55"/>
      <c r="D852" s="10"/>
      <c r="E852" s="10"/>
      <c r="F852" s="10"/>
      <c r="G852" s="1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0"/>
      <c r="B853" s="55"/>
      <c r="C853" s="55"/>
      <c r="D853" s="10"/>
      <c r="E853" s="10"/>
      <c r="F853" s="10"/>
      <c r="G853" s="1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0"/>
      <c r="B854" s="55"/>
      <c r="C854" s="55"/>
      <c r="D854" s="10"/>
      <c r="E854" s="10"/>
      <c r="F854" s="10"/>
      <c r="G854" s="1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0"/>
      <c r="B855" s="55"/>
      <c r="C855" s="55"/>
      <c r="D855" s="10"/>
      <c r="E855" s="10"/>
      <c r="F855" s="10"/>
      <c r="G855" s="1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0"/>
      <c r="B856" s="55"/>
      <c r="C856" s="55"/>
      <c r="D856" s="10"/>
      <c r="E856" s="10"/>
      <c r="F856" s="10"/>
      <c r="G856" s="1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0"/>
      <c r="B857" s="55"/>
      <c r="C857" s="55"/>
      <c r="D857" s="10"/>
      <c r="E857" s="10"/>
      <c r="F857" s="10"/>
      <c r="G857" s="1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0"/>
      <c r="B858" s="55"/>
      <c r="C858" s="55"/>
      <c r="D858" s="10"/>
      <c r="E858" s="10"/>
      <c r="F858" s="10"/>
      <c r="G858" s="1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0"/>
      <c r="B859" s="55"/>
      <c r="C859" s="55"/>
      <c r="D859" s="10"/>
      <c r="E859" s="10"/>
      <c r="F859" s="10"/>
      <c r="G859" s="1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0"/>
      <c r="B860" s="55"/>
      <c r="C860" s="55"/>
      <c r="D860" s="10"/>
      <c r="E860" s="10"/>
      <c r="F860" s="10"/>
      <c r="G860" s="1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0"/>
      <c r="B861" s="55"/>
      <c r="C861" s="55"/>
      <c r="D861" s="10"/>
      <c r="E861" s="10"/>
      <c r="F861" s="10"/>
      <c r="G861" s="1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0"/>
      <c r="B862" s="55"/>
      <c r="C862" s="55"/>
      <c r="D862" s="10"/>
      <c r="E862" s="10"/>
      <c r="F862" s="10"/>
      <c r="G862" s="1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0"/>
      <c r="B863" s="55"/>
      <c r="C863" s="55"/>
      <c r="D863" s="10"/>
      <c r="E863" s="10"/>
      <c r="F863" s="10"/>
      <c r="G863" s="1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0"/>
      <c r="B864" s="55"/>
      <c r="C864" s="55"/>
      <c r="D864" s="10"/>
      <c r="E864" s="10"/>
      <c r="F864" s="10"/>
      <c r="G864" s="1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0"/>
      <c r="B865" s="55"/>
      <c r="C865" s="55"/>
      <c r="D865" s="10"/>
      <c r="E865" s="10"/>
      <c r="F865" s="10"/>
      <c r="G865" s="1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0"/>
      <c r="B866" s="55"/>
      <c r="C866" s="55"/>
      <c r="D866" s="10"/>
      <c r="E866" s="10"/>
      <c r="F866" s="10"/>
      <c r="G866" s="1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0"/>
      <c r="B867" s="55"/>
      <c r="C867" s="55"/>
      <c r="D867" s="10"/>
      <c r="E867" s="10"/>
      <c r="F867" s="10"/>
      <c r="G867" s="1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0"/>
      <c r="B868" s="55"/>
      <c r="C868" s="55"/>
      <c r="D868" s="10"/>
      <c r="E868" s="10"/>
      <c r="F868" s="10"/>
      <c r="G868" s="1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0"/>
      <c r="B869" s="55"/>
      <c r="C869" s="55"/>
      <c r="D869" s="10"/>
      <c r="E869" s="10"/>
      <c r="F869" s="10"/>
      <c r="G869" s="1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0"/>
      <c r="B870" s="55"/>
      <c r="C870" s="55"/>
      <c r="D870" s="10"/>
      <c r="E870" s="10"/>
      <c r="F870" s="10"/>
      <c r="G870" s="1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0"/>
      <c r="B871" s="55"/>
      <c r="C871" s="55"/>
      <c r="D871" s="10"/>
      <c r="E871" s="10"/>
      <c r="F871" s="10"/>
      <c r="G871" s="1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0"/>
      <c r="B872" s="55"/>
      <c r="C872" s="55"/>
      <c r="D872" s="10"/>
      <c r="E872" s="10"/>
      <c r="F872" s="10"/>
      <c r="G872" s="1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0"/>
      <c r="B873" s="55"/>
      <c r="C873" s="55"/>
      <c r="D873" s="10"/>
      <c r="E873" s="10"/>
      <c r="F873" s="10"/>
      <c r="G873" s="1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0"/>
      <c r="B874" s="55"/>
      <c r="C874" s="55"/>
      <c r="D874" s="10"/>
      <c r="E874" s="10"/>
      <c r="F874" s="10"/>
      <c r="G874" s="1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0"/>
      <c r="B875" s="55"/>
      <c r="C875" s="55"/>
      <c r="D875" s="10"/>
      <c r="E875" s="10"/>
      <c r="F875" s="10"/>
      <c r="G875" s="1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0"/>
      <c r="B876" s="55"/>
      <c r="C876" s="55"/>
      <c r="D876" s="10"/>
      <c r="E876" s="10"/>
      <c r="F876" s="10"/>
      <c r="G876" s="1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0"/>
      <c r="B877" s="55"/>
      <c r="C877" s="55"/>
      <c r="D877" s="10"/>
      <c r="E877" s="10"/>
      <c r="F877" s="10"/>
      <c r="G877" s="1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0"/>
      <c r="B878" s="55"/>
      <c r="C878" s="55"/>
      <c r="D878" s="10"/>
      <c r="E878" s="10"/>
      <c r="F878" s="10"/>
      <c r="G878" s="1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0"/>
      <c r="B879" s="55"/>
      <c r="C879" s="55"/>
      <c r="D879" s="10"/>
      <c r="E879" s="10"/>
      <c r="F879" s="10"/>
      <c r="G879" s="1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0"/>
      <c r="B880" s="55"/>
      <c r="C880" s="55"/>
      <c r="D880" s="10"/>
      <c r="E880" s="10"/>
      <c r="F880" s="10"/>
      <c r="G880" s="1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0"/>
      <c r="B881" s="55"/>
      <c r="C881" s="55"/>
      <c r="D881" s="10"/>
      <c r="E881" s="10"/>
      <c r="F881" s="10"/>
      <c r="G881" s="1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0"/>
      <c r="B882" s="55"/>
      <c r="C882" s="55"/>
      <c r="D882" s="10"/>
      <c r="E882" s="10"/>
      <c r="F882" s="10"/>
      <c r="G882" s="1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0"/>
      <c r="B883" s="55"/>
      <c r="C883" s="55"/>
      <c r="D883" s="10"/>
      <c r="E883" s="10"/>
      <c r="F883" s="10"/>
      <c r="G883" s="1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0"/>
      <c r="B884" s="55"/>
      <c r="C884" s="55"/>
      <c r="D884" s="10"/>
      <c r="E884" s="10"/>
      <c r="F884" s="10"/>
      <c r="G884" s="1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0"/>
      <c r="B885" s="55"/>
      <c r="C885" s="55"/>
      <c r="D885" s="10"/>
      <c r="E885" s="10"/>
      <c r="F885" s="10"/>
      <c r="G885" s="1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0"/>
      <c r="B886" s="55"/>
      <c r="C886" s="55"/>
      <c r="D886" s="10"/>
      <c r="E886" s="10"/>
      <c r="F886" s="10"/>
      <c r="G886" s="1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0"/>
      <c r="B887" s="55"/>
      <c r="C887" s="55"/>
      <c r="D887" s="10"/>
      <c r="E887" s="10"/>
      <c r="F887" s="10"/>
      <c r="G887" s="1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0"/>
      <c r="B888" s="55"/>
      <c r="C888" s="55"/>
      <c r="D888" s="10"/>
      <c r="E888" s="10"/>
      <c r="F888" s="10"/>
      <c r="G888" s="1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0"/>
      <c r="B889" s="55"/>
      <c r="C889" s="55"/>
      <c r="D889" s="10"/>
      <c r="E889" s="10"/>
      <c r="F889" s="10"/>
      <c r="G889" s="1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0"/>
      <c r="B890" s="55"/>
      <c r="C890" s="55"/>
      <c r="D890" s="10"/>
      <c r="E890" s="10"/>
      <c r="F890" s="10"/>
      <c r="G890" s="1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0"/>
      <c r="B891" s="55"/>
      <c r="C891" s="55"/>
      <c r="D891" s="10"/>
      <c r="E891" s="10"/>
      <c r="F891" s="10"/>
      <c r="G891" s="1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0"/>
      <c r="B892" s="55"/>
      <c r="C892" s="55"/>
      <c r="D892" s="10"/>
      <c r="E892" s="10"/>
      <c r="F892" s="10"/>
      <c r="G892" s="1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0"/>
      <c r="B893" s="55"/>
      <c r="C893" s="55"/>
      <c r="D893" s="10"/>
      <c r="E893" s="10"/>
      <c r="F893" s="10"/>
      <c r="G893" s="1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0"/>
      <c r="B894" s="55"/>
      <c r="C894" s="55"/>
      <c r="D894" s="10"/>
      <c r="E894" s="10"/>
      <c r="F894" s="10"/>
      <c r="G894" s="1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0"/>
      <c r="B895" s="55"/>
      <c r="C895" s="55"/>
      <c r="D895" s="10"/>
      <c r="E895" s="10"/>
      <c r="F895" s="10"/>
      <c r="G895" s="1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0"/>
      <c r="B896" s="55"/>
      <c r="C896" s="55"/>
      <c r="D896" s="10"/>
      <c r="E896" s="10"/>
      <c r="F896" s="10"/>
      <c r="G896" s="1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0"/>
      <c r="B897" s="55"/>
      <c r="C897" s="55"/>
      <c r="D897" s="10"/>
      <c r="E897" s="10"/>
      <c r="F897" s="10"/>
      <c r="G897" s="1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0"/>
      <c r="B898" s="55"/>
      <c r="C898" s="55"/>
      <c r="D898" s="10"/>
      <c r="E898" s="10"/>
      <c r="F898" s="10"/>
      <c r="G898" s="1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0"/>
      <c r="B899" s="55"/>
      <c r="C899" s="55"/>
      <c r="D899" s="10"/>
      <c r="E899" s="10"/>
      <c r="F899" s="10"/>
      <c r="G899" s="1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0"/>
      <c r="B900" s="55"/>
      <c r="C900" s="55"/>
      <c r="D900" s="10"/>
      <c r="E900" s="10"/>
      <c r="F900" s="10"/>
      <c r="G900" s="1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0"/>
      <c r="B901" s="55"/>
      <c r="C901" s="55"/>
      <c r="D901" s="10"/>
      <c r="E901" s="10"/>
      <c r="F901" s="10"/>
      <c r="G901" s="1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0"/>
      <c r="B902" s="55"/>
      <c r="C902" s="55"/>
      <c r="D902" s="10"/>
      <c r="E902" s="10"/>
      <c r="F902" s="10"/>
      <c r="G902" s="1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0"/>
      <c r="B903" s="55"/>
      <c r="C903" s="55"/>
      <c r="D903" s="10"/>
      <c r="E903" s="10"/>
      <c r="F903" s="10"/>
      <c r="G903" s="1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0"/>
      <c r="B904" s="55"/>
      <c r="C904" s="55"/>
      <c r="D904" s="10"/>
      <c r="E904" s="10"/>
      <c r="F904" s="10"/>
      <c r="G904" s="1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0"/>
      <c r="B905" s="55"/>
      <c r="C905" s="55"/>
      <c r="D905" s="10"/>
      <c r="E905" s="10"/>
      <c r="F905" s="10"/>
      <c r="G905" s="1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0"/>
      <c r="B906" s="55"/>
      <c r="C906" s="55"/>
      <c r="D906" s="10"/>
      <c r="E906" s="10"/>
      <c r="F906" s="10"/>
      <c r="G906" s="1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0"/>
      <c r="B907" s="55"/>
      <c r="C907" s="55"/>
      <c r="D907" s="10"/>
      <c r="E907" s="10"/>
      <c r="F907" s="10"/>
      <c r="G907" s="1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0"/>
      <c r="B908" s="55"/>
      <c r="C908" s="55"/>
      <c r="D908" s="10"/>
      <c r="E908" s="10"/>
      <c r="F908" s="10"/>
      <c r="G908" s="1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0"/>
      <c r="B909" s="55"/>
      <c r="C909" s="55"/>
      <c r="D909" s="10"/>
      <c r="E909" s="10"/>
      <c r="F909" s="10"/>
      <c r="G909" s="1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0"/>
      <c r="B910" s="55"/>
      <c r="C910" s="55"/>
      <c r="D910" s="10"/>
      <c r="E910" s="10"/>
      <c r="F910" s="10"/>
      <c r="G910" s="1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0"/>
      <c r="B911" s="55"/>
      <c r="C911" s="55"/>
      <c r="D911" s="10"/>
      <c r="E911" s="10"/>
      <c r="F911" s="10"/>
      <c r="G911" s="1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0"/>
      <c r="B912" s="55"/>
      <c r="C912" s="55"/>
      <c r="D912" s="10"/>
      <c r="E912" s="10"/>
      <c r="F912" s="10"/>
      <c r="G912" s="1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0"/>
      <c r="B913" s="55"/>
      <c r="C913" s="55"/>
      <c r="D913" s="10"/>
      <c r="E913" s="10"/>
      <c r="F913" s="10"/>
      <c r="G913" s="1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0"/>
      <c r="B914" s="55"/>
      <c r="C914" s="55"/>
      <c r="D914" s="10"/>
      <c r="E914" s="10"/>
      <c r="F914" s="10"/>
      <c r="G914" s="1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0"/>
      <c r="B915" s="55"/>
      <c r="C915" s="55"/>
      <c r="D915" s="10"/>
      <c r="E915" s="10"/>
      <c r="F915" s="10"/>
      <c r="G915" s="1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0"/>
      <c r="B916" s="55"/>
      <c r="C916" s="55"/>
      <c r="D916" s="10"/>
      <c r="E916" s="10"/>
      <c r="F916" s="10"/>
      <c r="G916" s="1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0"/>
      <c r="B917" s="55"/>
      <c r="C917" s="55"/>
      <c r="D917" s="10"/>
      <c r="E917" s="10"/>
      <c r="F917" s="10"/>
      <c r="G917" s="1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0"/>
      <c r="B918" s="55"/>
      <c r="C918" s="55"/>
      <c r="D918" s="10"/>
      <c r="E918" s="10"/>
      <c r="F918" s="10"/>
      <c r="G918" s="1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0"/>
      <c r="B919" s="55"/>
      <c r="C919" s="55"/>
      <c r="D919" s="10"/>
      <c r="E919" s="10"/>
      <c r="F919" s="10"/>
      <c r="G919" s="1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0"/>
      <c r="B920" s="55"/>
      <c r="C920" s="55"/>
      <c r="D920" s="10"/>
      <c r="E920" s="10"/>
      <c r="F920" s="10"/>
      <c r="G920" s="1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0"/>
      <c r="B921" s="55"/>
      <c r="C921" s="55"/>
      <c r="D921" s="10"/>
      <c r="E921" s="10"/>
      <c r="F921" s="10"/>
      <c r="G921" s="1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0"/>
      <c r="B922" s="55"/>
      <c r="C922" s="55"/>
      <c r="D922" s="10"/>
      <c r="E922" s="10"/>
      <c r="F922" s="10"/>
      <c r="G922" s="1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0"/>
      <c r="B923" s="55"/>
      <c r="C923" s="55"/>
      <c r="D923" s="10"/>
      <c r="E923" s="10"/>
      <c r="F923" s="10"/>
      <c r="G923" s="1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0"/>
      <c r="B924" s="55"/>
      <c r="C924" s="55"/>
      <c r="D924" s="10"/>
      <c r="E924" s="10"/>
      <c r="F924" s="10"/>
      <c r="G924" s="1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0"/>
      <c r="B925" s="55"/>
      <c r="C925" s="55"/>
      <c r="D925" s="10"/>
      <c r="E925" s="10"/>
      <c r="F925" s="10"/>
      <c r="G925" s="1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0"/>
      <c r="B926" s="55"/>
      <c r="C926" s="55"/>
      <c r="D926" s="10"/>
      <c r="E926" s="10"/>
      <c r="F926" s="10"/>
      <c r="G926" s="1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0"/>
      <c r="B927" s="55"/>
      <c r="C927" s="55"/>
      <c r="D927" s="10"/>
      <c r="E927" s="10"/>
      <c r="F927" s="10"/>
      <c r="G927" s="1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0"/>
      <c r="B928" s="55"/>
      <c r="C928" s="55"/>
      <c r="D928" s="10"/>
      <c r="E928" s="10"/>
      <c r="F928" s="10"/>
      <c r="G928" s="1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0"/>
      <c r="B929" s="55"/>
      <c r="C929" s="55"/>
      <c r="D929" s="10"/>
      <c r="E929" s="10"/>
      <c r="F929" s="10"/>
      <c r="G929" s="1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0"/>
      <c r="B930" s="55"/>
      <c r="C930" s="55"/>
      <c r="D930" s="10"/>
      <c r="E930" s="10"/>
      <c r="F930" s="10"/>
      <c r="G930" s="1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0"/>
      <c r="B931" s="55"/>
      <c r="C931" s="55"/>
      <c r="D931" s="10"/>
      <c r="E931" s="10"/>
      <c r="F931" s="10"/>
      <c r="G931" s="1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0"/>
      <c r="B932" s="55"/>
      <c r="C932" s="55"/>
      <c r="D932" s="10"/>
      <c r="E932" s="10"/>
      <c r="F932" s="10"/>
      <c r="G932" s="1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0"/>
      <c r="B933" s="55"/>
      <c r="C933" s="55"/>
      <c r="D933" s="10"/>
      <c r="E933" s="10"/>
      <c r="F933" s="10"/>
      <c r="G933" s="1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0"/>
      <c r="B934" s="55"/>
      <c r="C934" s="55"/>
      <c r="D934" s="10"/>
      <c r="E934" s="10"/>
      <c r="F934" s="10"/>
      <c r="G934" s="1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0"/>
      <c r="B935" s="55"/>
      <c r="C935" s="55"/>
      <c r="D935" s="10"/>
      <c r="E935" s="10"/>
      <c r="F935" s="10"/>
      <c r="G935" s="1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0"/>
      <c r="B936" s="55"/>
      <c r="C936" s="55"/>
      <c r="D936" s="10"/>
      <c r="E936" s="10"/>
      <c r="F936" s="10"/>
      <c r="G936" s="1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0"/>
      <c r="B937" s="55"/>
      <c r="C937" s="55"/>
      <c r="D937" s="10"/>
      <c r="E937" s="10"/>
      <c r="F937" s="10"/>
      <c r="G937" s="1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0"/>
      <c r="B938" s="55"/>
      <c r="C938" s="55"/>
      <c r="D938" s="10"/>
      <c r="E938" s="10"/>
      <c r="F938" s="10"/>
      <c r="G938" s="1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0"/>
      <c r="B939" s="55"/>
      <c r="C939" s="55"/>
      <c r="D939" s="10"/>
      <c r="E939" s="10"/>
      <c r="F939" s="10"/>
      <c r="G939" s="1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0"/>
      <c r="B940" s="55"/>
      <c r="C940" s="55"/>
      <c r="D940" s="10"/>
      <c r="E940" s="10"/>
      <c r="F940" s="10"/>
      <c r="G940" s="1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0"/>
      <c r="B941" s="55"/>
      <c r="C941" s="55"/>
      <c r="D941" s="10"/>
      <c r="E941" s="10"/>
      <c r="F941" s="10"/>
      <c r="G941" s="1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0"/>
      <c r="B942" s="55"/>
      <c r="C942" s="55"/>
      <c r="D942" s="10"/>
      <c r="E942" s="10"/>
      <c r="F942" s="10"/>
      <c r="G942" s="1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0"/>
      <c r="B943" s="55"/>
      <c r="C943" s="55"/>
      <c r="D943" s="10"/>
      <c r="E943" s="10"/>
      <c r="F943" s="10"/>
      <c r="G943" s="1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0"/>
      <c r="B944" s="55"/>
      <c r="C944" s="55"/>
      <c r="D944" s="10"/>
      <c r="E944" s="10"/>
      <c r="F944" s="10"/>
      <c r="G944" s="1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0"/>
      <c r="B945" s="55"/>
      <c r="C945" s="55"/>
      <c r="D945" s="10"/>
      <c r="E945" s="10"/>
      <c r="F945" s="10"/>
      <c r="G945" s="1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0"/>
      <c r="B946" s="55"/>
      <c r="C946" s="55"/>
      <c r="D946" s="10"/>
      <c r="E946" s="10"/>
      <c r="F946" s="10"/>
      <c r="G946" s="1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0"/>
      <c r="B947" s="55"/>
      <c r="C947" s="55"/>
      <c r="D947" s="10"/>
      <c r="E947" s="10"/>
      <c r="F947" s="10"/>
      <c r="G947" s="1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0"/>
      <c r="B948" s="55"/>
      <c r="C948" s="55"/>
      <c r="D948" s="10"/>
      <c r="E948" s="10"/>
      <c r="F948" s="10"/>
      <c r="G948" s="1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0"/>
      <c r="B949" s="55"/>
      <c r="C949" s="55"/>
      <c r="D949" s="10"/>
      <c r="E949" s="10"/>
      <c r="F949" s="10"/>
      <c r="G949" s="1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0"/>
      <c r="B950" s="55"/>
      <c r="C950" s="55"/>
      <c r="D950" s="10"/>
      <c r="E950" s="10"/>
      <c r="F950" s="10"/>
      <c r="G950" s="1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0"/>
      <c r="B951" s="55"/>
      <c r="C951" s="55"/>
      <c r="D951" s="10"/>
      <c r="E951" s="10"/>
      <c r="F951" s="10"/>
      <c r="G951" s="1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0"/>
      <c r="B952" s="55"/>
      <c r="C952" s="55"/>
      <c r="D952" s="10"/>
      <c r="E952" s="10"/>
      <c r="F952" s="10"/>
      <c r="G952" s="1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0"/>
      <c r="B953" s="55"/>
      <c r="C953" s="55"/>
      <c r="D953" s="10"/>
      <c r="E953" s="10"/>
      <c r="F953" s="10"/>
      <c r="G953" s="1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0"/>
      <c r="B954" s="55"/>
      <c r="C954" s="55"/>
      <c r="D954" s="10"/>
      <c r="E954" s="10"/>
      <c r="F954" s="10"/>
      <c r="G954" s="1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0"/>
      <c r="B955" s="55"/>
      <c r="C955" s="55"/>
      <c r="D955" s="10"/>
      <c r="E955" s="10"/>
      <c r="F955" s="10"/>
      <c r="G955" s="1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0"/>
      <c r="B956" s="55"/>
      <c r="C956" s="55"/>
      <c r="D956" s="10"/>
      <c r="E956" s="10"/>
      <c r="F956" s="10"/>
      <c r="G956" s="1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0"/>
      <c r="B957" s="55"/>
      <c r="C957" s="55"/>
      <c r="D957" s="10"/>
      <c r="E957" s="10"/>
      <c r="F957" s="10"/>
      <c r="G957" s="1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0"/>
      <c r="B958" s="55"/>
      <c r="C958" s="55"/>
      <c r="D958" s="10"/>
      <c r="E958" s="10"/>
      <c r="F958" s="10"/>
      <c r="G958" s="1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0"/>
      <c r="B959" s="55"/>
      <c r="C959" s="55"/>
      <c r="D959" s="10"/>
      <c r="E959" s="10"/>
      <c r="F959" s="10"/>
      <c r="G959" s="1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0"/>
      <c r="B960" s="55"/>
      <c r="C960" s="55"/>
      <c r="D960" s="10"/>
      <c r="E960" s="10"/>
      <c r="F960" s="10"/>
      <c r="G960" s="1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0"/>
      <c r="B961" s="55"/>
      <c r="C961" s="55"/>
      <c r="D961" s="10"/>
      <c r="E961" s="10"/>
      <c r="F961" s="10"/>
      <c r="G961" s="1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0"/>
      <c r="B962" s="55"/>
      <c r="C962" s="55"/>
      <c r="D962" s="10"/>
      <c r="E962" s="10"/>
      <c r="F962" s="10"/>
      <c r="G962" s="1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0"/>
      <c r="B963" s="55"/>
      <c r="C963" s="55"/>
      <c r="D963" s="10"/>
      <c r="E963" s="10"/>
      <c r="F963" s="10"/>
      <c r="G963" s="1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0"/>
      <c r="B964" s="55"/>
      <c r="C964" s="55"/>
      <c r="D964" s="10"/>
      <c r="E964" s="10"/>
      <c r="F964" s="10"/>
      <c r="G964" s="1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0"/>
      <c r="B965" s="55"/>
      <c r="C965" s="55"/>
      <c r="D965" s="10"/>
      <c r="E965" s="10"/>
      <c r="F965" s="10"/>
      <c r="G965" s="1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0"/>
      <c r="B966" s="55"/>
      <c r="C966" s="55"/>
      <c r="D966" s="10"/>
      <c r="E966" s="10"/>
      <c r="F966" s="10"/>
      <c r="G966" s="1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0"/>
      <c r="B967" s="55"/>
      <c r="C967" s="55"/>
      <c r="D967" s="10"/>
      <c r="E967" s="10"/>
      <c r="F967" s="10"/>
      <c r="G967" s="1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0"/>
      <c r="B968" s="55"/>
      <c r="C968" s="55"/>
      <c r="D968" s="10"/>
      <c r="E968" s="10"/>
      <c r="F968" s="10"/>
      <c r="G968" s="1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0"/>
      <c r="B969" s="55"/>
      <c r="C969" s="55"/>
      <c r="D969" s="10"/>
      <c r="E969" s="10"/>
      <c r="F969" s="10"/>
      <c r="G969" s="1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0"/>
      <c r="B970" s="55"/>
      <c r="C970" s="55"/>
      <c r="D970" s="10"/>
      <c r="E970" s="10"/>
      <c r="F970" s="10"/>
      <c r="G970" s="1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0"/>
      <c r="B971" s="55"/>
      <c r="C971" s="55"/>
      <c r="D971" s="10"/>
      <c r="E971" s="10"/>
      <c r="F971" s="10"/>
      <c r="G971" s="1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0"/>
      <c r="B972" s="55"/>
      <c r="C972" s="55"/>
      <c r="D972" s="10"/>
      <c r="E972" s="10"/>
      <c r="F972" s="10"/>
      <c r="G972" s="1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0"/>
      <c r="B973" s="55"/>
      <c r="C973" s="55"/>
      <c r="D973" s="10"/>
      <c r="E973" s="10"/>
      <c r="F973" s="10"/>
      <c r="G973" s="1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0"/>
      <c r="B974" s="55"/>
      <c r="C974" s="55"/>
      <c r="D974" s="10"/>
      <c r="E974" s="10"/>
      <c r="F974" s="10"/>
      <c r="G974" s="1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0"/>
      <c r="B975" s="55"/>
      <c r="C975" s="55"/>
      <c r="D975" s="10"/>
      <c r="E975" s="10"/>
      <c r="F975" s="10"/>
      <c r="G975" s="1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0"/>
      <c r="B976" s="55"/>
      <c r="C976" s="55"/>
      <c r="D976" s="10"/>
      <c r="E976" s="10"/>
      <c r="F976" s="10"/>
      <c r="G976" s="1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0"/>
      <c r="B977" s="55"/>
      <c r="C977" s="55"/>
      <c r="D977" s="10"/>
      <c r="E977" s="10"/>
      <c r="F977" s="10"/>
      <c r="G977" s="1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0"/>
      <c r="B978" s="55"/>
      <c r="C978" s="55"/>
      <c r="D978" s="10"/>
      <c r="E978" s="10"/>
      <c r="F978" s="10"/>
      <c r="G978" s="1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0"/>
      <c r="B979" s="55"/>
      <c r="C979" s="55"/>
      <c r="D979" s="10"/>
      <c r="E979" s="10"/>
      <c r="F979" s="10"/>
      <c r="G979" s="1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0"/>
      <c r="B980" s="55"/>
      <c r="C980" s="55"/>
      <c r="D980" s="10"/>
      <c r="E980" s="10"/>
      <c r="F980" s="10"/>
      <c r="G980" s="1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0"/>
      <c r="B981" s="55"/>
      <c r="C981" s="55"/>
      <c r="D981" s="10"/>
      <c r="E981" s="10"/>
      <c r="F981" s="10"/>
      <c r="G981" s="1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0"/>
      <c r="B982" s="55"/>
      <c r="C982" s="55"/>
      <c r="D982" s="10"/>
      <c r="E982" s="10"/>
      <c r="F982" s="10"/>
      <c r="G982" s="1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0"/>
      <c r="B983" s="55"/>
      <c r="C983" s="55"/>
      <c r="D983" s="10"/>
      <c r="E983" s="10"/>
      <c r="F983" s="10"/>
      <c r="G983" s="1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0"/>
      <c r="B984" s="55"/>
      <c r="C984" s="55"/>
      <c r="D984" s="10"/>
      <c r="E984" s="10"/>
      <c r="F984" s="10"/>
      <c r="G984" s="1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0"/>
      <c r="B985" s="55"/>
      <c r="C985" s="55"/>
      <c r="D985" s="10"/>
      <c r="E985" s="10"/>
      <c r="F985" s="10"/>
      <c r="G985" s="1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0"/>
      <c r="B986" s="55"/>
      <c r="C986" s="55"/>
      <c r="D986" s="10"/>
      <c r="E986" s="10"/>
      <c r="F986" s="10"/>
      <c r="G986" s="1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0"/>
      <c r="B987" s="55"/>
      <c r="C987" s="55"/>
      <c r="D987" s="10"/>
      <c r="E987" s="10"/>
      <c r="F987" s="10"/>
      <c r="G987" s="1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0"/>
      <c r="B988" s="55"/>
      <c r="C988" s="55"/>
      <c r="D988" s="10"/>
      <c r="E988" s="10"/>
      <c r="F988" s="10"/>
      <c r="G988" s="1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0"/>
      <c r="B989" s="55"/>
      <c r="C989" s="55"/>
      <c r="D989" s="10"/>
      <c r="E989" s="10"/>
      <c r="F989" s="10"/>
      <c r="G989" s="1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0"/>
      <c r="B990" s="55"/>
      <c r="C990" s="55"/>
      <c r="D990" s="10"/>
      <c r="E990" s="10"/>
      <c r="F990" s="10"/>
      <c r="G990" s="1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0"/>
      <c r="B991" s="55"/>
      <c r="C991" s="55"/>
      <c r="D991" s="10"/>
      <c r="E991" s="10"/>
      <c r="F991" s="10"/>
      <c r="G991" s="10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0"/>
      <c r="B992" s="55"/>
      <c r="C992" s="55"/>
      <c r="D992" s="10"/>
      <c r="E992" s="10"/>
      <c r="F992" s="10"/>
      <c r="G992" s="10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0"/>
      <c r="B993" s="55"/>
      <c r="C993" s="55"/>
      <c r="D993" s="10"/>
      <c r="E993" s="10"/>
      <c r="F993" s="10"/>
      <c r="G993" s="10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0"/>
      <c r="B994" s="55"/>
      <c r="C994" s="55"/>
      <c r="D994" s="10"/>
      <c r="E994" s="10"/>
      <c r="F994" s="10"/>
      <c r="G994" s="10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0"/>
      <c r="B995" s="55"/>
      <c r="C995" s="55"/>
      <c r="D995" s="10"/>
      <c r="E995" s="10"/>
      <c r="F995" s="10"/>
      <c r="G995" s="10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0"/>
      <c r="B996" s="55"/>
      <c r="C996" s="55"/>
      <c r="D996" s="10"/>
      <c r="E996" s="10"/>
      <c r="F996" s="10"/>
      <c r="G996" s="10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0"/>
      <c r="B997" s="55"/>
      <c r="C997" s="55"/>
      <c r="D997" s="10"/>
      <c r="E997" s="10"/>
      <c r="F997" s="10"/>
      <c r="G997" s="10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0"/>
      <c r="B998" s="55"/>
      <c r="C998" s="55"/>
      <c r="D998" s="10"/>
      <c r="E998" s="10"/>
      <c r="F998" s="10"/>
      <c r="G998" s="10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0"/>
      <c r="B999" s="55"/>
      <c r="C999" s="55"/>
      <c r="D999" s="10"/>
      <c r="E999" s="10"/>
      <c r="F999" s="10"/>
      <c r="G999" s="10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0"/>
      <c r="B1000" s="55"/>
      <c r="C1000" s="55"/>
      <c r="D1000" s="10"/>
      <c r="E1000" s="10"/>
      <c r="F1000" s="10"/>
      <c r="G1000" s="10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H52:I52"/>
  </mergeCells>
  <phoneticPr fontId="21" type="noConversion"/>
  <conditionalFormatting sqref="J51 M5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1000"/>
  <sheetViews>
    <sheetView showGridLines="0" tabSelected="1" workbookViewId="0">
      <selection sqref="A1:F1"/>
    </sheetView>
  </sheetViews>
  <sheetFormatPr defaultColWidth="14.42578125" defaultRowHeight="15" customHeight="1"/>
  <cols>
    <col min="1" max="26" width="4.7109375" customWidth="1"/>
  </cols>
  <sheetData>
    <row r="1" spans="1:26" ht="30" customHeight="1">
      <c r="A1" s="203" t="s">
        <v>0</v>
      </c>
      <c r="B1" s="204"/>
      <c r="C1" s="204"/>
      <c r="D1" s="204"/>
      <c r="E1" s="204"/>
      <c r="F1" s="205"/>
      <c r="G1" s="208" t="s">
        <v>1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9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1"/>
      <c r="N3" s="1"/>
      <c r="O3" s="1"/>
      <c r="P3" s="206" t="s">
        <v>3</v>
      </c>
      <c r="Q3" s="207"/>
      <c r="R3" s="4"/>
      <c r="S3" s="4"/>
      <c r="T3" s="4"/>
      <c r="U3" s="4"/>
      <c r="V3" s="206" t="s">
        <v>4</v>
      </c>
      <c r="W3" s="207"/>
      <c r="X3" s="1"/>
      <c r="Y3" s="1"/>
      <c r="Z3" s="1"/>
    </row>
    <row r="4" spans="1:26" ht="13.5" customHeight="1">
      <c r="A4" s="199" t="s">
        <v>3</v>
      </c>
      <c r="B4" s="200"/>
      <c r="C4" s="1"/>
      <c r="D4" s="5" t="s">
        <v>5</v>
      </c>
      <c r="E4" s="198" t="s">
        <v>6</v>
      </c>
      <c r="F4" s="191"/>
      <c r="G4" s="1"/>
      <c r="H4" s="7" t="s">
        <v>7</v>
      </c>
      <c r="I4" s="195" t="s">
        <v>8</v>
      </c>
      <c r="J4" s="196"/>
      <c r="K4" s="197"/>
      <c r="L4" s="1"/>
      <c r="M4" s="1"/>
      <c r="N4" s="1"/>
      <c r="O4" s="1"/>
      <c r="P4" s="207"/>
      <c r="Q4" s="207"/>
      <c r="R4" s="4"/>
      <c r="S4" s="4"/>
      <c r="T4" s="4"/>
      <c r="U4" s="4"/>
      <c r="V4" s="207"/>
      <c r="W4" s="207"/>
      <c r="X4" s="1"/>
      <c r="Y4" s="1"/>
      <c r="Z4" s="1"/>
    </row>
    <row r="5" spans="1:26" ht="13.5" customHeight="1">
      <c r="A5" s="201"/>
      <c r="B5" s="202"/>
      <c r="C5" s="1"/>
      <c r="D5" s="9"/>
      <c r="E5" s="10"/>
      <c r="F5" s="10"/>
      <c r="G5" s="1"/>
      <c r="H5" s="7" t="s">
        <v>9</v>
      </c>
      <c r="I5" s="195" t="s">
        <v>10</v>
      </c>
      <c r="J5" s="196"/>
      <c r="K5" s="197"/>
      <c r="L5" s="11" t="s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9"/>
      <c r="E6" s="1"/>
      <c r="F6" s="1"/>
      <c r="G6" s="1"/>
      <c r="H6" s="7" t="s">
        <v>12</v>
      </c>
      <c r="I6" s="195" t="s">
        <v>13</v>
      </c>
      <c r="J6" s="196"/>
      <c r="K6" s="197"/>
      <c r="L6" s="1"/>
      <c r="M6" s="1"/>
      <c r="N6" s="1"/>
      <c r="O6" s="1"/>
      <c r="P6" s="210" t="s">
        <v>14</v>
      </c>
      <c r="Q6" s="211"/>
      <c r="R6" s="1"/>
      <c r="S6" s="221"/>
      <c r="T6" s="200"/>
      <c r="U6" s="1"/>
      <c r="V6" s="226" t="s">
        <v>15</v>
      </c>
      <c r="W6" s="200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12"/>
      <c r="Q7" s="213"/>
      <c r="R7" s="1"/>
      <c r="S7" s="222"/>
      <c r="T7" s="223"/>
      <c r="U7" s="1"/>
      <c r="V7" s="222"/>
      <c r="W7" s="223"/>
      <c r="X7" s="1"/>
      <c r="Y7" s="1"/>
      <c r="Z7" s="1"/>
    </row>
    <row r="8" spans="1:26" ht="13.5" customHeight="1">
      <c r="A8" s="1"/>
      <c r="B8" s="1"/>
      <c r="C8" s="1"/>
      <c r="D8" s="5" t="s">
        <v>16</v>
      </c>
      <c r="E8" s="198" t="s">
        <v>17</v>
      </c>
      <c r="F8" s="191"/>
      <c r="G8" s="1"/>
      <c r="H8" s="7" t="s">
        <v>18</v>
      </c>
      <c r="I8" s="195" t="s">
        <v>19</v>
      </c>
      <c r="J8" s="196"/>
      <c r="K8" s="197"/>
      <c r="L8" s="1"/>
      <c r="M8" s="1"/>
      <c r="N8" s="1"/>
      <c r="O8" s="1"/>
      <c r="P8" s="1"/>
      <c r="Q8" s="1"/>
      <c r="R8" s="1"/>
      <c r="S8" s="224"/>
      <c r="T8" s="225"/>
      <c r="U8" s="1"/>
      <c r="V8" s="222"/>
      <c r="W8" s="223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7" t="s">
        <v>20</v>
      </c>
      <c r="I9" s="195" t="s">
        <v>21</v>
      </c>
      <c r="J9" s="196"/>
      <c r="K9" s="197"/>
      <c r="L9" s="1"/>
      <c r="M9" s="1"/>
      <c r="N9" s="1"/>
      <c r="O9" s="1"/>
      <c r="P9" s="210" t="s">
        <v>22</v>
      </c>
      <c r="Q9" s="211"/>
      <c r="R9" s="1"/>
      <c r="S9" s="215" t="s">
        <v>23</v>
      </c>
      <c r="T9" s="216"/>
      <c r="U9" s="1"/>
      <c r="V9" s="222"/>
      <c r="W9" s="223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12"/>
      <c r="Q10" s="213"/>
      <c r="R10" s="1"/>
      <c r="S10" s="217"/>
      <c r="T10" s="218"/>
      <c r="U10" s="1"/>
      <c r="V10" s="222"/>
      <c r="W10" s="223"/>
      <c r="X10" s="1"/>
      <c r="Y10" s="1"/>
      <c r="Z10" s="1"/>
    </row>
    <row r="11" spans="1:26" ht="13.5" customHeight="1">
      <c r="A11" s="1"/>
      <c r="B11" s="1"/>
      <c r="C11" s="1"/>
      <c r="D11" s="5" t="s">
        <v>24</v>
      </c>
      <c r="E11" s="198" t="s">
        <v>25</v>
      </c>
      <c r="F11" s="191"/>
      <c r="G11" s="1"/>
      <c r="H11" s="7" t="s">
        <v>26</v>
      </c>
      <c r="I11" s="195" t="s">
        <v>27</v>
      </c>
      <c r="J11" s="196"/>
      <c r="K11" s="197"/>
      <c r="L11" s="11" t="s">
        <v>28</v>
      </c>
      <c r="M11" s="1"/>
      <c r="N11" s="1"/>
      <c r="O11" s="1"/>
      <c r="P11" s="1"/>
      <c r="Q11" s="1"/>
      <c r="R11" s="1"/>
      <c r="S11" s="217"/>
      <c r="T11" s="218"/>
      <c r="U11" s="1"/>
      <c r="V11" s="222"/>
      <c r="W11" s="223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7" t="s">
        <v>29</v>
      </c>
      <c r="I12" s="195" t="s">
        <v>30</v>
      </c>
      <c r="J12" s="196"/>
      <c r="K12" s="197"/>
      <c r="L12" s="11" t="s">
        <v>31</v>
      </c>
      <c r="M12" s="1"/>
      <c r="N12" s="1"/>
      <c r="O12" s="1"/>
      <c r="P12" s="210" t="s">
        <v>32</v>
      </c>
      <c r="Q12" s="211"/>
      <c r="R12" s="1"/>
      <c r="S12" s="217"/>
      <c r="T12" s="218"/>
      <c r="U12" s="1"/>
      <c r="V12" s="222"/>
      <c r="W12" s="223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9"/>
      <c r="I13" s="1"/>
      <c r="J13" s="1"/>
      <c r="K13" s="1"/>
      <c r="L13" s="11"/>
      <c r="M13" s="1"/>
      <c r="N13" s="1"/>
      <c r="O13" s="1"/>
      <c r="P13" s="212"/>
      <c r="Q13" s="213"/>
      <c r="R13" s="1"/>
      <c r="S13" s="217"/>
      <c r="T13" s="218"/>
      <c r="U13" s="1"/>
      <c r="V13" s="222"/>
      <c r="W13" s="223"/>
      <c r="X13" s="1"/>
      <c r="Y13" s="1"/>
      <c r="Z13" s="1"/>
    </row>
    <row r="14" spans="1:26" ht="13.5" customHeight="1">
      <c r="A14" s="1"/>
      <c r="B14" s="1"/>
      <c r="C14" s="1"/>
      <c r="D14" s="5" t="s">
        <v>33</v>
      </c>
      <c r="E14" s="198" t="s">
        <v>34</v>
      </c>
      <c r="F14" s="191"/>
      <c r="G14" s="1"/>
      <c r="H14" s="7" t="s">
        <v>35</v>
      </c>
      <c r="I14" s="195" t="s">
        <v>36</v>
      </c>
      <c r="J14" s="196"/>
      <c r="K14" s="197"/>
      <c r="L14" s="11" t="s">
        <v>37</v>
      </c>
      <c r="M14" s="1"/>
      <c r="N14" s="1"/>
      <c r="O14" s="1"/>
      <c r="P14" s="1"/>
      <c r="Q14" s="1"/>
      <c r="R14" s="1"/>
      <c r="S14" s="217"/>
      <c r="T14" s="218"/>
      <c r="U14" s="1"/>
      <c r="V14" s="222"/>
      <c r="W14" s="223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7" t="s">
        <v>38</v>
      </c>
      <c r="I15" s="195" t="s">
        <v>39</v>
      </c>
      <c r="J15" s="196"/>
      <c r="K15" s="197"/>
      <c r="L15" s="11" t="s">
        <v>40</v>
      </c>
      <c r="M15" s="1"/>
      <c r="N15" s="1"/>
      <c r="O15" s="1"/>
      <c r="P15" s="210" t="s">
        <v>41</v>
      </c>
      <c r="Q15" s="211"/>
      <c r="R15" s="1"/>
      <c r="S15" s="217"/>
      <c r="T15" s="218"/>
      <c r="U15" s="1"/>
      <c r="V15" s="222"/>
      <c r="W15" s="223"/>
      <c r="X15" s="1"/>
      <c r="Y15" s="1"/>
      <c r="Z15" s="1"/>
    </row>
    <row r="16" spans="1:26" ht="13.5" customHeight="1">
      <c r="A16" s="1"/>
      <c r="B16" s="1"/>
      <c r="C16" s="1"/>
      <c r="D16" s="9"/>
      <c r="E16" s="1"/>
      <c r="F16" s="1"/>
      <c r="G16" s="1"/>
      <c r="H16" s="7" t="s">
        <v>42</v>
      </c>
      <c r="I16" s="195" t="s">
        <v>43</v>
      </c>
      <c r="J16" s="196"/>
      <c r="K16" s="197"/>
      <c r="L16" s="11" t="s">
        <v>44</v>
      </c>
      <c r="M16" s="1"/>
      <c r="N16" s="1"/>
      <c r="O16" s="1"/>
      <c r="P16" s="212"/>
      <c r="Q16" s="213"/>
      <c r="R16" s="1"/>
      <c r="S16" s="219"/>
      <c r="T16" s="220"/>
      <c r="U16" s="1"/>
      <c r="V16" s="222"/>
      <c r="W16" s="223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22"/>
      <c r="W17" s="223"/>
      <c r="X17" s="1"/>
      <c r="Y17" s="1"/>
      <c r="Z17" s="1"/>
    </row>
    <row r="18" spans="1:26" ht="13.5" customHeight="1">
      <c r="A18" s="1"/>
      <c r="B18" s="1"/>
      <c r="C18" s="1"/>
      <c r="D18" s="5" t="s">
        <v>47</v>
      </c>
      <c r="E18" s="198" t="s">
        <v>49</v>
      </c>
      <c r="F18" s="191"/>
      <c r="G18" s="1"/>
      <c r="H18" s="7" t="s">
        <v>58</v>
      </c>
      <c r="I18" s="195" t="s">
        <v>59</v>
      </c>
      <c r="J18" s="196"/>
      <c r="K18" s="197"/>
      <c r="L18" s="11"/>
      <c r="M18" s="1"/>
      <c r="N18" s="1"/>
      <c r="O18" s="1"/>
      <c r="P18" s="210" t="s">
        <v>61</v>
      </c>
      <c r="Q18" s="211"/>
      <c r="R18" s="1"/>
      <c r="S18" s="214" t="s">
        <v>64</v>
      </c>
      <c r="T18" s="200"/>
      <c r="U18" s="1"/>
      <c r="V18" s="222"/>
      <c r="W18" s="223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7" t="s">
        <v>67</v>
      </c>
      <c r="I19" s="195" t="s">
        <v>68</v>
      </c>
      <c r="J19" s="196"/>
      <c r="K19" s="197"/>
      <c r="L19" s="11"/>
      <c r="M19" s="1"/>
      <c r="N19" s="1"/>
      <c r="O19" s="1"/>
      <c r="P19" s="212"/>
      <c r="Q19" s="213"/>
      <c r="R19" s="1"/>
      <c r="S19" s="201"/>
      <c r="T19" s="202"/>
      <c r="U19" s="1"/>
      <c r="V19" s="201"/>
      <c r="W19" s="202"/>
      <c r="X19" s="1"/>
      <c r="Y19" s="1"/>
      <c r="Z19" s="1"/>
    </row>
    <row r="20" spans="1:26" ht="13.5" customHeight="1">
      <c r="A20" s="24"/>
      <c r="B20" s="24"/>
      <c r="C20" s="24"/>
      <c r="D20" s="24"/>
      <c r="E20" s="24"/>
      <c r="F20" s="24"/>
      <c r="G20" s="24"/>
      <c r="H20" s="26"/>
      <c r="I20" s="24"/>
      <c r="J20" s="24"/>
      <c r="K20" s="24"/>
      <c r="L20" s="27"/>
      <c r="M20" s="24"/>
      <c r="N20" s="2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99" t="s">
        <v>4</v>
      </c>
      <c r="B22" s="200"/>
      <c r="C22" s="1"/>
      <c r="D22" s="5" t="s">
        <v>70</v>
      </c>
      <c r="E22" s="198" t="s">
        <v>71</v>
      </c>
      <c r="F22" s="191"/>
      <c r="G22" s="1"/>
      <c r="H22" s="7" t="s">
        <v>72</v>
      </c>
      <c r="I22" s="195" t="s">
        <v>73</v>
      </c>
      <c r="J22" s="196"/>
      <c r="K22" s="197"/>
      <c r="L22" s="32" t="s">
        <v>74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201"/>
      <c r="B23" s="202"/>
      <c r="C23" s="1"/>
      <c r="D23" s="9"/>
      <c r="E23" s="1"/>
      <c r="F23" s="1"/>
      <c r="G23" s="1"/>
      <c r="H23" s="7" t="s">
        <v>75</v>
      </c>
      <c r="I23" s="195" t="s">
        <v>76</v>
      </c>
      <c r="J23" s="196"/>
      <c r="K23" s="197"/>
      <c r="L23" s="32" t="s">
        <v>77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9"/>
      <c r="E24" s="1"/>
      <c r="F24" s="1"/>
      <c r="G24" s="1"/>
      <c r="H24" s="7" t="s">
        <v>78</v>
      </c>
      <c r="I24" s="195" t="s">
        <v>79</v>
      </c>
      <c r="J24" s="196"/>
      <c r="K24" s="197"/>
      <c r="L24" s="32" t="s">
        <v>80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9"/>
      <c r="E25" s="1"/>
      <c r="F25" s="1"/>
      <c r="G25" s="1"/>
      <c r="H25" s="7" t="s">
        <v>81</v>
      </c>
      <c r="I25" s="195" t="s">
        <v>82</v>
      </c>
      <c r="J25" s="196"/>
      <c r="K25" s="197"/>
      <c r="L25" s="32" t="s">
        <v>83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9"/>
      <c r="E26" s="1"/>
      <c r="F26" s="1"/>
      <c r="G26" s="1"/>
      <c r="H26" s="7" t="s">
        <v>84</v>
      </c>
      <c r="I26" s="195" t="s">
        <v>85</v>
      </c>
      <c r="J26" s="196"/>
      <c r="K26" s="197"/>
      <c r="L26" s="32" t="s">
        <v>86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9"/>
      <c r="E27" s="1"/>
      <c r="F27" s="1"/>
      <c r="G27" s="1"/>
      <c r="H27" s="7" t="s">
        <v>87</v>
      </c>
      <c r="I27" s="195" t="s">
        <v>88</v>
      </c>
      <c r="J27" s="196"/>
      <c r="K27" s="197"/>
      <c r="L27" s="32" t="s">
        <v>89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9"/>
      <c r="E28" s="1"/>
      <c r="F28" s="1"/>
      <c r="G28" s="1"/>
      <c r="H28" s="9"/>
      <c r="I28" s="1"/>
      <c r="J28" s="1"/>
      <c r="K28" s="1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5" t="s">
        <v>90</v>
      </c>
      <c r="E29" s="198" t="s">
        <v>91</v>
      </c>
      <c r="F29" s="191"/>
      <c r="G29" s="1"/>
      <c r="H29" s="7" t="s">
        <v>92</v>
      </c>
      <c r="I29" s="195" t="s">
        <v>93</v>
      </c>
      <c r="J29" s="196"/>
      <c r="K29" s="197"/>
      <c r="L29" s="38" t="s">
        <v>94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9"/>
      <c r="E30" s="1"/>
      <c r="F30" s="1"/>
      <c r="G30" s="1"/>
      <c r="H30" s="7" t="s">
        <v>95</v>
      </c>
      <c r="I30" s="195" t="s">
        <v>96</v>
      </c>
      <c r="J30" s="196"/>
      <c r="K30" s="197"/>
      <c r="L30" s="38" t="s">
        <v>97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9"/>
      <c r="E31" s="1"/>
      <c r="F31" s="1"/>
      <c r="G31" s="1"/>
      <c r="H31" s="7" t="s">
        <v>98</v>
      </c>
      <c r="I31" s="195" t="s">
        <v>99</v>
      </c>
      <c r="J31" s="196"/>
      <c r="K31" s="197"/>
      <c r="L31" s="38" t="s">
        <v>100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9"/>
      <c r="E32" s="1"/>
      <c r="F32" s="1"/>
      <c r="G32" s="1"/>
      <c r="H32" s="7" t="s">
        <v>101</v>
      </c>
      <c r="I32" s="195" t="s">
        <v>102</v>
      </c>
      <c r="J32" s="196"/>
      <c r="K32" s="197"/>
      <c r="L32" s="38" t="s">
        <v>103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9"/>
      <c r="E33" s="1"/>
      <c r="F33" s="1"/>
      <c r="G33" s="1"/>
      <c r="H33" s="7" t="s">
        <v>106</v>
      </c>
      <c r="I33" s="195" t="s">
        <v>107</v>
      </c>
      <c r="J33" s="196"/>
      <c r="K33" s="197"/>
      <c r="L33" s="38" t="s">
        <v>108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9"/>
      <c r="E34" s="1"/>
      <c r="F34" s="1"/>
      <c r="G34" s="1"/>
      <c r="H34" s="7" t="s">
        <v>109</v>
      </c>
      <c r="I34" s="195" t="s">
        <v>110</v>
      </c>
      <c r="J34" s="196"/>
      <c r="K34" s="197"/>
      <c r="L34" s="38" t="s">
        <v>111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9"/>
      <c r="E35" s="1"/>
      <c r="F35" s="1"/>
      <c r="G35" s="1"/>
      <c r="H35" s="7" t="s">
        <v>112</v>
      </c>
      <c r="I35" s="195" t="s">
        <v>113</v>
      </c>
      <c r="J35" s="196"/>
      <c r="K35" s="197"/>
      <c r="L35" s="32" t="s">
        <v>114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9"/>
      <c r="E36" s="1"/>
      <c r="F36" s="1"/>
      <c r="G36" s="1"/>
      <c r="H36" s="9"/>
      <c r="I36" s="1"/>
      <c r="J36" s="1"/>
      <c r="K36" s="1"/>
      <c r="L36" s="3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5" t="s">
        <v>115</v>
      </c>
      <c r="E37" s="198" t="s">
        <v>116</v>
      </c>
      <c r="F37" s="191"/>
      <c r="G37" s="1"/>
      <c r="H37" s="7" t="s">
        <v>117</v>
      </c>
      <c r="I37" s="195" t="s">
        <v>118</v>
      </c>
      <c r="J37" s="196"/>
      <c r="K37" s="197"/>
      <c r="L37" s="38" t="s">
        <v>119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9"/>
      <c r="E38" s="1"/>
      <c r="F38" s="1"/>
      <c r="G38" s="1"/>
      <c r="H38" s="7" t="s">
        <v>120</v>
      </c>
      <c r="I38" s="195" t="s">
        <v>121</v>
      </c>
      <c r="J38" s="196"/>
      <c r="K38" s="197"/>
      <c r="L38" s="38" t="s">
        <v>122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9"/>
      <c r="E39" s="1"/>
      <c r="F39" s="1"/>
      <c r="G39" s="1"/>
      <c r="H39" s="7" t="s">
        <v>123</v>
      </c>
      <c r="I39" s="195" t="s">
        <v>124</v>
      </c>
      <c r="J39" s="196"/>
      <c r="K39" s="197"/>
      <c r="L39" s="38" t="s">
        <v>125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9"/>
      <c r="E40" s="1"/>
      <c r="F40" s="1"/>
      <c r="G40" s="1"/>
      <c r="H40" s="7" t="s">
        <v>126</v>
      </c>
      <c r="I40" s="195" t="s">
        <v>127</v>
      </c>
      <c r="J40" s="196"/>
      <c r="K40" s="197"/>
      <c r="L40" s="38" t="s">
        <v>129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9"/>
      <c r="E41" s="1"/>
      <c r="F41" s="1"/>
      <c r="G41" s="1"/>
      <c r="H41" s="7" t="s">
        <v>128</v>
      </c>
      <c r="I41" s="195" t="s">
        <v>131</v>
      </c>
      <c r="J41" s="196"/>
      <c r="K41" s="197"/>
      <c r="L41" s="38" t="s">
        <v>132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9"/>
      <c r="E42" s="1"/>
      <c r="F42" s="1"/>
      <c r="G42" s="1"/>
      <c r="H42" s="7" t="s">
        <v>133</v>
      </c>
      <c r="I42" s="195" t="s">
        <v>134</v>
      </c>
      <c r="J42" s="196"/>
      <c r="K42" s="197"/>
      <c r="L42" s="32" t="s">
        <v>135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9"/>
      <c r="E43" s="1"/>
      <c r="F43" s="1"/>
      <c r="G43" s="1"/>
      <c r="H43" s="9"/>
      <c r="I43" s="1"/>
      <c r="J43" s="1"/>
      <c r="K43" s="1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5" t="s">
        <v>136</v>
      </c>
      <c r="E44" s="198" t="s">
        <v>137</v>
      </c>
      <c r="F44" s="191"/>
      <c r="G44" s="1"/>
      <c r="H44" s="7" t="s">
        <v>138</v>
      </c>
      <c r="I44" s="195" t="s">
        <v>140</v>
      </c>
      <c r="J44" s="196"/>
      <c r="K44" s="197"/>
      <c r="L44" s="38" t="s">
        <v>142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9"/>
      <c r="E45" s="1"/>
      <c r="F45" s="1"/>
      <c r="G45" s="1"/>
      <c r="H45" s="7" t="s">
        <v>143</v>
      </c>
      <c r="I45" s="195" t="s">
        <v>144</v>
      </c>
      <c r="J45" s="196"/>
      <c r="K45" s="197"/>
      <c r="L45" s="38" t="s">
        <v>145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9"/>
      <c r="E46" s="1"/>
      <c r="F46" s="1"/>
      <c r="G46" s="1"/>
      <c r="H46" s="7" t="s">
        <v>146</v>
      </c>
      <c r="I46" s="195" t="s">
        <v>147</v>
      </c>
      <c r="J46" s="196"/>
      <c r="K46" s="197"/>
      <c r="L46" s="38" t="s">
        <v>148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9"/>
      <c r="E47" s="1"/>
      <c r="F47" s="1"/>
      <c r="G47" s="1"/>
      <c r="H47" s="7" t="s">
        <v>139</v>
      </c>
      <c r="I47" s="195" t="s">
        <v>151</v>
      </c>
      <c r="J47" s="196"/>
      <c r="K47" s="197"/>
      <c r="L47" s="38" t="s">
        <v>152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9"/>
      <c r="E48" s="1"/>
      <c r="F48" s="1"/>
      <c r="G48" s="1"/>
      <c r="H48" s="7" t="s">
        <v>149</v>
      </c>
      <c r="I48" s="195" t="s">
        <v>153</v>
      </c>
      <c r="J48" s="196"/>
      <c r="K48" s="197"/>
      <c r="L48" s="32" t="s">
        <v>154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9"/>
      <c r="E49" s="1"/>
      <c r="F49" s="1"/>
      <c r="G49" s="1"/>
      <c r="H49" s="9"/>
      <c r="I49" s="1"/>
      <c r="J49" s="1"/>
      <c r="K49" s="1"/>
      <c r="L49" s="3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5" t="s">
        <v>156</v>
      </c>
      <c r="E50" s="198" t="s">
        <v>157</v>
      </c>
      <c r="F50" s="191"/>
      <c r="G50" s="1"/>
      <c r="H50" s="7" t="s">
        <v>158</v>
      </c>
      <c r="I50" s="195" t="s">
        <v>159</v>
      </c>
      <c r="J50" s="196"/>
      <c r="K50" s="197"/>
      <c r="L50" s="38" t="s">
        <v>160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9"/>
      <c r="E51" s="1"/>
      <c r="F51" s="1"/>
      <c r="G51" s="1"/>
      <c r="H51" s="7" t="s">
        <v>161</v>
      </c>
      <c r="I51" s="195" t="s">
        <v>162</v>
      </c>
      <c r="J51" s="196"/>
      <c r="K51" s="197"/>
      <c r="L51" s="38" t="s">
        <v>163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9"/>
      <c r="E52" s="1"/>
      <c r="F52" s="1"/>
      <c r="G52" s="1"/>
      <c r="H52" s="7" t="s">
        <v>165</v>
      </c>
      <c r="I52" s="195" t="s">
        <v>166</v>
      </c>
      <c r="J52" s="196"/>
      <c r="K52" s="197"/>
      <c r="L52" s="32" t="s">
        <v>167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9"/>
      <c r="E53" s="1"/>
      <c r="F53" s="1"/>
      <c r="G53" s="1"/>
      <c r="H53" s="9"/>
      <c r="I53" s="1"/>
      <c r="J53" s="1"/>
      <c r="K53" s="1"/>
      <c r="L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5" t="s">
        <v>24</v>
      </c>
      <c r="E54" s="198" t="s">
        <v>168</v>
      </c>
      <c r="F54" s="191"/>
      <c r="G54" s="1"/>
      <c r="H54" s="7" t="s">
        <v>104</v>
      </c>
      <c r="I54" s="195" t="s">
        <v>169</v>
      </c>
      <c r="J54" s="196"/>
      <c r="K54" s="197"/>
      <c r="L54" s="38" t="s">
        <v>170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9"/>
      <c r="E55" s="1"/>
      <c r="F55" s="1"/>
      <c r="G55" s="1"/>
      <c r="H55" s="7" t="s">
        <v>171</v>
      </c>
      <c r="I55" s="195" t="s">
        <v>172</v>
      </c>
      <c r="J55" s="196"/>
      <c r="K55" s="197"/>
      <c r="L55" s="38" t="s">
        <v>173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9"/>
      <c r="E56" s="1"/>
      <c r="F56" s="1"/>
      <c r="G56" s="1"/>
      <c r="H56" s="7" t="s">
        <v>174</v>
      </c>
      <c r="I56" s="195" t="s">
        <v>175</v>
      </c>
      <c r="J56" s="196"/>
      <c r="K56" s="197"/>
      <c r="L56" s="32" t="s">
        <v>176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9"/>
      <c r="E57" s="1"/>
      <c r="F57" s="1"/>
      <c r="G57" s="1"/>
      <c r="H57" s="9"/>
      <c r="I57" s="1"/>
      <c r="J57" s="1"/>
      <c r="K57" s="1"/>
      <c r="L57" s="3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5" t="s">
        <v>177</v>
      </c>
      <c r="E58" s="198" t="s">
        <v>178</v>
      </c>
      <c r="F58" s="191"/>
      <c r="G58" s="1"/>
      <c r="H58" s="7" t="s">
        <v>179</v>
      </c>
      <c r="I58" s="195" t="s">
        <v>169</v>
      </c>
      <c r="J58" s="196"/>
      <c r="K58" s="197"/>
      <c r="L58" s="38" t="s">
        <v>170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0"/>
      <c r="E59" s="1"/>
      <c r="F59" s="1"/>
      <c r="G59" s="1"/>
      <c r="H59" s="7" t="s">
        <v>180</v>
      </c>
      <c r="I59" s="195" t="s">
        <v>172</v>
      </c>
      <c r="J59" s="196"/>
      <c r="K59" s="197"/>
      <c r="L59" s="38" t="s">
        <v>173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0"/>
      <c r="E60" s="1"/>
      <c r="F60" s="1"/>
      <c r="G60" s="1"/>
      <c r="H60" s="7" t="s">
        <v>181</v>
      </c>
      <c r="I60" s="195" t="s">
        <v>182</v>
      </c>
      <c r="J60" s="196"/>
      <c r="K60" s="197"/>
      <c r="L60" s="32" t="s">
        <v>183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5" t="s">
        <v>47</v>
      </c>
      <c r="E62" s="198" t="s">
        <v>49</v>
      </c>
      <c r="F62" s="191"/>
      <c r="G62" s="1"/>
      <c r="H62" s="7" t="s">
        <v>58</v>
      </c>
      <c r="I62" s="195" t="s">
        <v>59</v>
      </c>
      <c r="J62" s="196"/>
      <c r="K62" s="197"/>
      <c r="L62" s="38" t="s">
        <v>184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7" t="s">
        <v>67</v>
      </c>
      <c r="I63" s="195" t="s">
        <v>68</v>
      </c>
      <c r="J63" s="196"/>
      <c r="K63" s="197"/>
      <c r="L63" s="38" t="s">
        <v>185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5">
    <mergeCell ref="S18:T19"/>
    <mergeCell ref="S9:T16"/>
    <mergeCell ref="S6:T8"/>
    <mergeCell ref="V6:W19"/>
    <mergeCell ref="E22:F22"/>
    <mergeCell ref="I22:K22"/>
    <mergeCell ref="P15:Q16"/>
    <mergeCell ref="P9:Q10"/>
    <mergeCell ref="P12:Q13"/>
    <mergeCell ref="I9:K9"/>
    <mergeCell ref="I11:K11"/>
    <mergeCell ref="I12:K12"/>
    <mergeCell ref="I14:K14"/>
    <mergeCell ref="I15:K15"/>
    <mergeCell ref="I16:K16"/>
    <mergeCell ref="I63:K63"/>
    <mergeCell ref="I47:K47"/>
    <mergeCell ref="I48:K48"/>
    <mergeCell ref="I50:K50"/>
    <mergeCell ref="I51:K51"/>
    <mergeCell ref="I52:K52"/>
    <mergeCell ref="I54:K54"/>
    <mergeCell ref="I55:K55"/>
    <mergeCell ref="E62:F62"/>
    <mergeCell ref="I56:K56"/>
    <mergeCell ref="I58:K58"/>
    <mergeCell ref="I59:K59"/>
    <mergeCell ref="I60:K60"/>
    <mergeCell ref="I62:K62"/>
    <mergeCell ref="E50:F50"/>
    <mergeCell ref="E54:F54"/>
    <mergeCell ref="E58:F58"/>
    <mergeCell ref="P18:Q19"/>
    <mergeCell ref="I23:K23"/>
    <mergeCell ref="I24:K24"/>
    <mergeCell ref="I25:K25"/>
    <mergeCell ref="I27:K27"/>
    <mergeCell ref="I31:K31"/>
    <mergeCell ref="I44:K44"/>
    <mergeCell ref="I45:K45"/>
    <mergeCell ref="I46:K46"/>
    <mergeCell ref="E44:F44"/>
    <mergeCell ref="I18:K18"/>
    <mergeCell ref="I19:K19"/>
    <mergeCell ref="I32:K32"/>
    <mergeCell ref="I4:K4"/>
    <mergeCell ref="V3:W4"/>
    <mergeCell ref="G1:W1"/>
    <mergeCell ref="P3:Q4"/>
    <mergeCell ref="I8:K8"/>
    <mergeCell ref="P6:Q7"/>
    <mergeCell ref="I5:K5"/>
    <mergeCell ref="I6:K6"/>
    <mergeCell ref="E4:F4"/>
    <mergeCell ref="A4:B5"/>
    <mergeCell ref="A1:F1"/>
    <mergeCell ref="E8:F8"/>
    <mergeCell ref="E29:F29"/>
    <mergeCell ref="E18:F18"/>
    <mergeCell ref="A22:B23"/>
    <mergeCell ref="E11:F11"/>
    <mergeCell ref="E14:F14"/>
    <mergeCell ref="I29:K29"/>
    <mergeCell ref="I30:K30"/>
    <mergeCell ref="I26:K26"/>
    <mergeCell ref="I39:K39"/>
    <mergeCell ref="E37:F37"/>
    <mergeCell ref="I40:K40"/>
    <mergeCell ref="I41:K41"/>
    <mergeCell ref="I42:K42"/>
    <mergeCell ref="I33:K33"/>
    <mergeCell ref="I34:K34"/>
    <mergeCell ref="I35:K35"/>
    <mergeCell ref="I37:K37"/>
    <mergeCell ref="I38:K38"/>
  </mergeCells>
  <phoneticPr fontId="21" type="noConversion"/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요약</vt:lpstr>
      <vt:lpstr>입출금</vt:lpstr>
      <vt:lpstr>계정</vt:lpstr>
      <vt:lpstr>EXR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Kim</cp:lastModifiedBy>
  <cp:lastPrinted>2023-06-12T21:33:07Z</cp:lastPrinted>
  <dcterms:created xsi:type="dcterms:W3CDTF">2019-02-16T00:04:48Z</dcterms:created>
  <dcterms:modified xsi:type="dcterms:W3CDTF">2023-06-12T21:33:09Z</dcterms:modified>
</cp:coreProperties>
</file>